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0EEA36F9-5082-48B5-9DCC-32D5E6A132DD}" xr6:coauthVersionLast="47" xr6:coauthVersionMax="47" xr10:uidLastSave="{00000000-0000-0000-0000-000000000000}"/>
  <bookViews>
    <workbookView xWindow="19545" yWindow="90" windowWidth="18705" windowHeight="20565" tabRatio="566" activeTab="3" xr2:uid="{00000000-000D-0000-FFFF-FFFF00000000}"/>
  </bookViews>
  <sheets>
    <sheet name=" Sažetak" sheetId="2" r:id="rId1"/>
    <sheet name=" Račun prihoda i rashoda" sheetId="4" r:id="rId2"/>
    <sheet name=" Račun financiranja" sheetId="5" r:id="rId3"/>
    <sheet name="Posebni dio" sheetId="6" r:id="rId4"/>
  </sheets>
  <definedNames>
    <definedName name="_xlnm.Print_Area" localSheetId="2">' Račun financiranja'!$A$1:$G$32</definedName>
    <definedName name="_xlnm.Print_Area" localSheetId="1">' Račun prihoda i rashoda'!$A$1:$G$71</definedName>
    <definedName name="_xlnm.Print_Area" localSheetId="0">' Sažetak'!$A$1:$J$42</definedName>
    <definedName name="_xlnm.Print_Area" localSheetId="3">'Posebni dio'!$A$1:$G$91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5" i="4" l="1"/>
  <c r="G55" i="4"/>
  <c r="E55" i="4"/>
  <c r="F39" i="4"/>
  <c r="G39" i="4"/>
  <c r="E39" i="4"/>
  <c r="C15" i="6" l="1"/>
  <c r="C9" i="6" s="1"/>
  <c r="C8" i="6" s="1"/>
  <c r="C7" i="6" s="1"/>
  <c r="C6" i="6" s="1"/>
  <c r="C22" i="6"/>
  <c r="C18" i="6"/>
  <c r="D54" i="6" l="1"/>
  <c r="D67" i="6"/>
  <c r="D80" i="6"/>
  <c r="D49" i="6"/>
  <c r="D45" i="6" s="1"/>
  <c r="D35" i="6"/>
  <c r="D27" i="6"/>
  <c r="D26" i="6" s="1"/>
  <c r="D22" i="6"/>
  <c r="D21" i="6" s="1"/>
  <c r="D18" i="6"/>
  <c r="D17" i="6" s="1"/>
  <c r="G81" i="6"/>
  <c r="G80" i="6" s="1"/>
  <c r="G67" i="6"/>
  <c r="G54" i="6"/>
  <c r="G49" i="6"/>
  <c r="G13" i="6" s="1"/>
  <c r="G35" i="6"/>
  <c r="G26" i="6"/>
  <c r="G12" i="6" s="1"/>
  <c r="G21" i="6"/>
  <c r="G11" i="6" s="1"/>
  <c r="G18" i="6"/>
  <c r="G17" i="6" s="1"/>
  <c r="G16" i="6" s="1"/>
  <c r="G14" i="6"/>
  <c r="F81" i="6"/>
  <c r="F80" i="6" s="1"/>
  <c r="F67" i="6"/>
  <c r="F54" i="6"/>
  <c r="F49" i="6"/>
  <c r="F45" i="6" s="1"/>
  <c r="F35" i="6"/>
  <c r="F26" i="6"/>
  <c r="F12" i="6" s="1"/>
  <c r="F21" i="6"/>
  <c r="F11" i="6" s="1"/>
  <c r="F18" i="6"/>
  <c r="F17" i="6" s="1"/>
  <c r="F14" i="6"/>
  <c r="E14" i="6"/>
  <c r="E81" i="6"/>
  <c r="E80" i="6" s="1"/>
  <c r="E67" i="6"/>
  <c r="E54" i="6"/>
  <c r="E49" i="6"/>
  <c r="E45" i="6" s="1"/>
  <c r="E35" i="6"/>
  <c r="E26" i="6"/>
  <c r="E12" i="6" s="1"/>
  <c r="E21" i="6"/>
  <c r="E11" i="6" s="1"/>
  <c r="E18" i="6"/>
  <c r="E17" i="6" s="1"/>
  <c r="E16" i="6" l="1"/>
  <c r="F16" i="6"/>
  <c r="F15" i="6" s="1"/>
  <c r="F9" i="6" s="1"/>
  <c r="F8" i="6" s="1"/>
  <c r="F7" i="6" s="1"/>
  <c r="F6" i="6" s="1"/>
  <c r="F13" i="6"/>
  <c r="D16" i="6"/>
  <c r="D15" i="6" s="1"/>
  <c r="D9" i="6" s="1"/>
  <c r="D8" i="6" s="1"/>
  <c r="D7" i="6" s="1"/>
  <c r="D6" i="6" s="1"/>
  <c r="F10" i="6"/>
  <c r="G45" i="6"/>
  <c r="G10" i="6"/>
  <c r="G15" i="6"/>
  <c r="G9" i="6" s="1"/>
  <c r="G8" i="6" s="1"/>
  <c r="G7" i="6" s="1"/>
  <c r="G6" i="6" s="1"/>
  <c r="E10" i="6"/>
  <c r="E13" i="6"/>
  <c r="E15" i="6"/>
  <c r="E9" i="6" s="1"/>
  <c r="E8" i="6" s="1"/>
  <c r="E7" i="6" s="1"/>
  <c r="E6" i="6" s="1"/>
  <c r="G23" i="4" l="1"/>
  <c r="G19" i="4"/>
  <c r="G18" i="4" s="1"/>
  <c r="F23" i="4"/>
  <c r="F19" i="4"/>
  <c r="E19" i="4"/>
  <c r="E18" i="4" s="1"/>
  <c r="E23" i="4"/>
  <c r="G9" i="4"/>
  <c r="G8" i="4" s="1"/>
  <c r="F9" i="4"/>
  <c r="F8" i="4" s="1"/>
  <c r="E9" i="4"/>
  <c r="E8" i="4" s="1"/>
  <c r="G32" i="4"/>
  <c r="F32" i="4"/>
  <c r="E32" i="4"/>
  <c r="F18" i="4" l="1"/>
  <c r="C19" i="4"/>
  <c r="C18" i="4" s="1"/>
  <c r="C32" i="4"/>
  <c r="C9" i="4"/>
  <c r="C8" i="4" s="1"/>
  <c r="F42" i="2" l="1"/>
  <c r="G39" i="2"/>
  <c r="G42" i="2" s="1"/>
  <c r="H39" i="2" s="1"/>
  <c r="H42" i="2" s="1"/>
  <c r="I39" i="2" s="1"/>
  <c r="I42" i="2" s="1"/>
  <c r="J39" i="2" s="1"/>
  <c r="J42" i="2" s="1"/>
  <c r="J24" i="2"/>
  <c r="I24" i="2"/>
  <c r="H24" i="2"/>
  <c r="G24" i="2"/>
  <c r="F24" i="2"/>
  <c r="J13" i="2"/>
  <c r="I13" i="2"/>
  <c r="H13" i="2"/>
  <c r="G13" i="2"/>
  <c r="F13" i="2"/>
  <c r="J10" i="2"/>
  <c r="I10" i="2"/>
  <c r="H10" i="2"/>
  <c r="G10" i="2"/>
  <c r="F10" i="2"/>
  <c r="G16" i="2" l="1"/>
  <c r="G25" i="2" s="1"/>
  <c r="G32" i="2" s="1"/>
  <c r="F16" i="2"/>
  <c r="H16" i="2"/>
  <c r="I16" i="2"/>
  <c r="I25" i="2" s="1"/>
  <c r="I32" i="2" s="1"/>
  <c r="I33" i="2" s="1"/>
  <c r="J16" i="2"/>
  <c r="J25" i="2" s="1"/>
  <c r="J32" i="2" s="1"/>
  <c r="J33" i="2" s="1"/>
  <c r="F25" i="2"/>
  <c r="F32" i="2" s="1"/>
  <c r="H25" i="2"/>
  <c r="H32" i="2" s="1"/>
  <c r="H33" i="2" s="1"/>
  <c r="G33" i="2"/>
  <c r="F33" i="2" l="1"/>
</calcChain>
</file>

<file path=xl/sharedStrings.xml><?xml version="1.0" encoding="utf-8"?>
<sst xmlns="http://schemas.openxmlformats.org/spreadsheetml/2006/main" count="351" uniqueCount="121">
  <si>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</si>
  <si>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</si>
  <si>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</si>
  <si>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</si>
  <si>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</si>
  <si>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</si>
  <si>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</si>
  <si>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</si>
  <si>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</si>
  <si>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</si>
  <si>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</si>
  <si>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</si>
  <si>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</si>
  <si>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</si>
  <si>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</si>
  <si>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</si>
  <si>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</si>
  <si>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</si>
  <si>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</si>
  <si>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</si>
  <si>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</si>
  <si>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</si>
  <si>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</si>
  <si>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</si>
  <si>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</si>
  <si>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</si>
  <si>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</si>
  <si>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 xml:space="preserve"> Prihodi od prodaje proizvoda i robe te pruženih usluga i prihodi od donacija</t>
  </si>
  <si>
    <t>…</t>
  </si>
  <si>
    <t>UKUPNO RASHODI</t>
  </si>
  <si>
    <t>Rashodi poslovanja</t>
  </si>
  <si>
    <t>Rashodi za zaposlene</t>
  </si>
  <si>
    <t>Materijalni rashodi</t>
  </si>
  <si>
    <t>Rashodi za nabavu nefinancijske imovine</t>
  </si>
  <si>
    <t>A2. PRIHODI I RASHODI PREMA IZVORIMA FINANCIRANJA</t>
  </si>
  <si>
    <t>Razred/
skupina</t>
  </si>
  <si>
    <t>Opći prihodi i primici</t>
  </si>
  <si>
    <t>Vlastiti prihodi</t>
  </si>
  <si>
    <t>A3. RASHODI PREMA FUNKCIJSKOJ KLASIFIKACIJI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</si>
  <si>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</si>
  <si>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</si>
  <si>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</si>
  <si>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</si>
  <si>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</si>
  <si>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</si>
  <si>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</si>
  <si>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</si>
  <si>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</si>
  <si>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ŠIFRA</t>
  </si>
  <si>
    <t>Ostali prihodi za posebne namjene</t>
  </si>
  <si>
    <t>Vlastii prihodi</t>
  </si>
  <si>
    <t>Prihodi za posebne namjene</t>
  </si>
  <si>
    <t>Namjenski primici</t>
  </si>
  <si>
    <t>Namjenski primici od zaduživanja</t>
  </si>
  <si>
    <t>VIŠAK / MANJAK TEKUĆE GODINE
(VIŠAK / MANJAK + NETO FINANCIRANJE)</t>
  </si>
  <si>
    <t>Prihodi iz nadležnog proračuna i od HZZO-a temeljem ugovornih obveza</t>
  </si>
  <si>
    <t xml:space="preserve">Prihodi od upravnih i administrativnih pristojbi, pristojbi po posebnim propisima i naknada </t>
  </si>
  <si>
    <t>IZVRŠENJE 
(2024.)</t>
  </si>
  <si>
    <t>Financijski rashodi</t>
  </si>
  <si>
    <t>Rashodi za nabavu proizvedene dugotrajne imovine</t>
  </si>
  <si>
    <t>Pomoći</t>
  </si>
  <si>
    <t>Donacije</t>
  </si>
  <si>
    <t>08</t>
  </si>
  <si>
    <t>082</t>
  </si>
  <si>
    <t>09</t>
  </si>
  <si>
    <t>095</t>
  </si>
  <si>
    <t>Rashodi za dodatna ulaganja na nefinancijskoj imovini</t>
  </si>
  <si>
    <t>TEKUĆI PLAN 
(2025.)</t>
  </si>
  <si>
    <t>PLAN 
(2026.)</t>
  </si>
  <si>
    <t>PROJEKCIJA 
(2027.)</t>
  </si>
  <si>
    <t>PROJEKCIJA
(2028.)</t>
  </si>
  <si>
    <t xml:space="preserve">RAZDJEL 010 </t>
  </si>
  <si>
    <t>STRUČNA SLUŽBA GRADA SLATINE</t>
  </si>
  <si>
    <t xml:space="preserve">GLAVA 01010 </t>
  </si>
  <si>
    <t>PRORAČUNSKI KORISNIK 32963</t>
  </si>
  <si>
    <t>PUČKO OTVORENO UČILIŠTE SLATINA</t>
  </si>
  <si>
    <t xml:space="preserve">Rekreacija, kultura i religija </t>
  </si>
  <si>
    <t>Službe kulture</t>
  </si>
  <si>
    <t>Obrazovanje</t>
  </si>
  <si>
    <t>Obrazovanje koje se ne može definirati po stupnju</t>
  </si>
  <si>
    <t>PROGRAM 4000</t>
  </si>
  <si>
    <t>GLAVNI PROGRAM H01</t>
  </si>
  <si>
    <t>JAVNIH POTREBA U PREDŠKOLSKOM ODGOJU I OBRAZOVANJU NA PODRUČJU GRADA SLATINA</t>
  </si>
  <si>
    <t>JAVNIH POTREBA U PREDŠKOLSKOM ODGOJU I OBRAZOVANJU</t>
  </si>
  <si>
    <t>Aktivnost A400050</t>
  </si>
  <si>
    <t>REDOVNA DJELATNOST PUČKOG OTVORENOG UČILIŠTA SLATINA</t>
  </si>
  <si>
    <t>Izvor financiranja 11</t>
  </si>
  <si>
    <t>Razred (rashod/izdatak) 3</t>
  </si>
  <si>
    <t>Skupina (rashod/izdatak) 31</t>
  </si>
  <si>
    <t>Skupina (rashod/izdatak) 32</t>
  </si>
  <si>
    <t>Izvor financiranja 31</t>
  </si>
  <si>
    <t>Skupina (rashod/izdatak) 34</t>
  </si>
  <si>
    <t>Izvor financiranja 43</t>
  </si>
  <si>
    <t>Izvor financiranja 1</t>
  </si>
  <si>
    <t>Izvor financiranja 3</t>
  </si>
  <si>
    <t>Izvor financiranja 56</t>
  </si>
  <si>
    <t>Fondovi unije</t>
  </si>
  <si>
    <t>Izvor financiranja 52</t>
  </si>
  <si>
    <t>Ostale pomoći</t>
  </si>
  <si>
    <t>Kapitalni projekt K400040</t>
  </si>
  <si>
    <t>OPREMANJE PUČKOG OTVORENOG UČILIŠTA SLATINA</t>
  </si>
  <si>
    <t>Razred (rashod/izdatak) 4</t>
  </si>
  <si>
    <t>Skupina (rashod/izdatak) 42</t>
  </si>
  <si>
    <t>Kapitalni projekt K400060</t>
  </si>
  <si>
    <t>EU PROJEKT - OPREMANJE PUČKOG OTVORENOG UČILIŠTA SLATINA</t>
  </si>
  <si>
    <t>Skupina (rashod/izdatak) 45</t>
  </si>
  <si>
    <t>POTICANJE KAZALIŠTA</t>
  </si>
  <si>
    <t>Tekući projekt T400040</t>
  </si>
  <si>
    <t>Izvor financiranja 61</t>
  </si>
  <si>
    <t>POTICANJE FILMA</t>
  </si>
  <si>
    <t>Tekući projekt T400041</t>
  </si>
  <si>
    <t>POGLED U BUDUĆNOST</t>
  </si>
  <si>
    <t>Tekući projekt T400061</t>
  </si>
  <si>
    <t>Izvor financiranja 4</t>
  </si>
  <si>
    <t>Izvor financiranja 5</t>
  </si>
  <si>
    <t>Izvor financiranja 6</t>
  </si>
  <si>
    <t xml:space="preserve">FINANCIJSKI PLAN PUČKOG OTVORENOG UČILIŠTA SLATINA 
ZA GODINU 2026. I PROJEKCIJE ZA GODINU 2027. I 2028.   </t>
  </si>
  <si>
    <t xml:space="preserve">Ostale pomoći </t>
  </si>
  <si>
    <t xml:space="preserve">Donacije </t>
  </si>
  <si>
    <t>Pomoći iz državnog proračuna</t>
  </si>
  <si>
    <t>Izvor financiranja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</si>
</sst>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Times New Roman"/>
      <family val="1"/>
    </font>
    <font>
      <b/>
      <sz val="10"/>
      <color indexed="8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43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6" fillId="0" borderId="0" xfId="2" applyFont="1" applyAlignment="1">
      <alignment horizontal="left" wrapText="1"/>
    </xf>
    <xf numFmtId="0" fontId="10" fillId="0" borderId="0" xfId="2" applyFont="1" applyAlignment="1">
      <alignment wrapText="1"/>
    </xf>
    <xf numFmtId="0" fontId="6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3" fontId="13" fillId="3" borderId="4" xfId="2" applyNumberFormat="1" applyFont="1" applyFill="1" applyBorder="1" applyAlignment="1">
      <alignment horizontal="right"/>
    </xf>
    <xf numFmtId="3" fontId="13" fillId="0" borderId="4" xfId="2" applyNumberFormat="1" applyFont="1" applyBorder="1" applyAlignment="1">
      <alignment horizontal="right"/>
    </xf>
    <xf numFmtId="0" fontId="15" fillId="3" borderId="2" xfId="2" applyFont="1" applyFill="1" applyBorder="1" applyAlignment="1">
      <alignment horizontal="left" vertical="center"/>
    </xf>
    <xf numFmtId="3" fontId="13" fillId="0" borderId="4" xfId="2" applyNumberFormat="1" applyFont="1" applyBorder="1" applyAlignment="1">
      <alignment horizontal="right" wrapText="1"/>
    </xf>
    <xf numFmtId="0" fontId="10" fillId="0" borderId="0" xfId="2" applyFont="1" applyAlignment="1">
      <alignment horizontal="center" vertical="center" wrapText="1"/>
    </xf>
    <xf numFmtId="0" fontId="8" fillId="0" borderId="0" xfId="2" applyFont="1"/>
    <xf numFmtId="0" fontId="6" fillId="0" borderId="0" xfId="2" quotePrefix="1" applyFont="1" applyAlignment="1">
      <alignment horizontal="center" vertical="center" wrapText="1"/>
    </xf>
    <xf numFmtId="3" fontId="15" fillId="4" borderId="2" xfId="2" quotePrefix="1" applyNumberFormat="1" applyFont="1" applyFill="1" applyBorder="1" applyAlignment="1">
      <alignment horizontal="right"/>
    </xf>
    <xf numFmtId="3" fontId="15" fillId="4" borderId="4" xfId="2" applyNumberFormat="1" applyFont="1" applyFill="1" applyBorder="1" applyAlignment="1">
      <alignment horizontal="right" wrapText="1"/>
    </xf>
    <xf numFmtId="3" fontId="15" fillId="3" borderId="2" xfId="2" quotePrefix="1" applyNumberFormat="1" applyFont="1" applyFill="1" applyBorder="1" applyAlignment="1">
      <alignment horizontal="right"/>
    </xf>
    <xf numFmtId="3" fontId="15" fillId="3" borderId="4" xfId="2" quotePrefix="1" applyNumberFormat="1" applyFont="1" applyFill="1" applyBorder="1" applyAlignment="1">
      <alignment horizontal="right"/>
    </xf>
    <xf numFmtId="0" fontId="18" fillId="0" borderId="0" xfId="2" applyFont="1" applyAlignment="1">
      <alignment wrapText="1"/>
    </xf>
    <xf numFmtId="0" fontId="19" fillId="0" borderId="0" xfId="2" quotePrefix="1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6" fillId="0" borderId="0" xfId="2" applyFont="1"/>
    <xf numFmtId="3" fontId="13" fillId="3" borderId="2" xfId="2" quotePrefix="1" applyNumberFormat="1" applyFont="1" applyFill="1" applyBorder="1" applyAlignment="1">
      <alignment horizontal="right"/>
    </xf>
    <xf numFmtId="3" fontId="13" fillId="3" borderId="4" xfId="2" quotePrefix="1" applyNumberFormat="1" applyFont="1" applyFill="1" applyBorder="1" applyAlignment="1">
      <alignment horizontal="right"/>
    </xf>
    <xf numFmtId="0" fontId="17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Font="1" applyFill="1" applyBorder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4" fillId="0" borderId="0" xfId="3" applyFont="1"/>
    <xf numFmtId="0" fontId="8" fillId="0" borderId="0" xfId="3" applyFont="1" applyAlignment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3" fillId="3" borderId="4" xfId="3" applyFont="1" applyFill="1" applyBorder="1" applyAlignment="1">
      <alignment horizontal="center" vertical="center" wrapText="1"/>
    </xf>
    <xf numFmtId="0" fontId="13" fillId="3" borderId="5" xfId="3" applyFont="1" applyFill="1" applyBorder="1" applyAlignment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21" fillId="0" borderId="0" xfId="3" applyFont="1"/>
    <xf numFmtId="0" fontId="15" fillId="2" borderId="4" xfId="3" applyFont="1" applyFill="1" applyBorder="1" applyAlignment="1">
      <alignment horizontal="left" vertical="center" wrapText="1"/>
    </xf>
    <xf numFmtId="3" fontId="8" fillId="2" borderId="4" xfId="3" applyNumberFormat="1" applyFont="1" applyFill="1" applyBorder="1" applyAlignment="1">
      <alignment horizontal="right"/>
    </xf>
    <xf numFmtId="0" fontId="16" fillId="2" borderId="4" xfId="3" applyFont="1" applyFill="1" applyBorder="1" applyAlignment="1">
      <alignment horizontal="left" vertical="center" wrapText="1"/>
    </xf>
    <xf numFmtId="0" fontId="16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 wrapText="1"/>
    </xf>
    <xf numFmtId="0" fontId="15" fillId="2" borderId="4" xfId="3" applyFont="1" applyFill="1" applyBorder="1" applyAlignment="1">
      <alignment vertical="center" wrapText="1"/>
    </xf>
    <xf numFmtId="0" fontId="16" fillId="2" borderId="4" xfId="3" applyFont="1" applyFill="1" applyBorder="1" applyAlignment="1">
      <alignment vertical="center" wrapText="1"/>
    </xf>
    <xf numFmtId="0" fontId="22" fillId="2" borderId="4" xfId="3" applyFont="1" applyFill="1" applyBorder="1" applyAlignment="1">
      <alignment horizontal="left" vertical="center" indent="1"/>
    </xf>
    <xf numFmtId="0" fontId="22" fillId="2" borderId="4" xfId="3" applyFont="1" applyFill="1" applyBorder="1" applyAlignment="1">
      <alignment horizontal="left" vertical="center" wrapText="1" indent="1"/>
    </xf>
    <xf numFmtId="0" fontId="16" fillId="2" borderId="4" xfId="3" applyFont="1" applyFill="1" applyBorder="1" applyAlignment="1">
      <alignment horizontal="left" vertical="center" wrapText="1" indent="2"/>
    </xf>
    <xf numFmtId="0" fontId="16" fillId="2" borderId="4" xfId="3" quotePrefix="1" applyFont="1" applyFill="1" applyBorder="1" applyAlignment="1">
      <alignment horizontal="left" vertical="center" indent="2"/>
    </xf>
    <xf numFmtId="0" fontId="5" fillId="0" borderId="0" xfId="3" applyFont="1" applyAlignment="1">
      <alignment vertical="center" wrapText="1"/>
    </xf>
    <xf numFmtId="0" fontId="5" fillId="0" borderId="0" xfId="3" applyFont="1" applyAlignment="1">
      <alignment horizontal="left" vertical="center"/>
    </xf>
    <xf numFmtId="0" fontId="4" fillId="0" borderId="4" xfId="3" applyFont="1" applyBorder="1"/>
    <xf numFmtId="0" fontId="23" fillId="2" borderId="4" xfId="3" applyFont="1" applyFill="1" applyBorder="1" applyAlignment="1">
      <alignment horizontal="left" vertical="center" wrapText="1"/>
    </xf>
    <xf numFmtId="0" fontId="13" fillId="2" borderId="4" xfId="3" applyFont="1" applyFill="1" applyBorder="1" applyAlignment="1">
      <alignment horizontal="left" vertical="center" wrapText="1" indent="2"/>
    </xf>
    <xf numFmtId="0" fontId="8" fillId="2" borderId="4" xfId="0" applyFont="1" applyFill="1" applyBorder="1" applyAlignment="1">
      <alignment horizontal="left" vertical="center" wrapText="1" indent="6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 indent="7"/>
    </xf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Font="1" applyFill="1" applyBorder="1" applyAlignment="1">
      <alignment horizontal="center" vertical="center" wrapText="1"/>
    </xf>
    <xf numFmtId="0" fontId="23" fillId="2" borderId="4" xfId="3" applyFont="1" applyFill="1" applyBorder="1" applyAlignment="1">
      <alignment horizontal="left" vertical="center" wrapText="1" indent="4"/>
    </xf>
    <xf numFmtId="0" fontId="23" fillId="2" borderId="4" xfId="3" applyFont="1" applyFill="1" applyBorder="1" applyAlignment="1">
      <alignment horizontal="left" vertical="center" wrapText="1" indent="2"/>
    </xf>
    <xf numFmtId="0" fontId="4" fillId="0" borderId="4" xfId="3" applyFont="1" applyBorder="1" applyAlignment="1">
      <alignment horizontal="center"/>
    </xf>
    <xf numFmtId="0" fontId="24" fillId="2" borderId="4" xfId="3" applyFont="1" applyFill="1" applyBorder="1" applyAlignment="1">
      <alignment horizontal="right" vertical="center" wrapText="1"/>
    </xf>
    <xf numFmtId="0" fontId="24" fillId="2" borderId="4" xfId="3" applyFont="1" applyFill="1" applyBorder="1" applyAlignment="1">
      <alignment horizontal="left" vertical="center" wrapText="1"/>
    </xf>
    <xf numFmtId="0" fontId="15" fillId="0" borderId="0" xfId="3" applyFont="1" applyAlignment="1">
      <alignment horizontal="left" vertical="center" wrapText="1"/>
    </xf>
    <xf numFmtId="3" fontId="8" fillId="0" borderId="0" xfId="3" applyNumberFormat="1" applyFont="1" applyAlignment="1">
      <alignment horizontal="right"/>
    </xf>
    <xf numFmtId="3" fontId="24" fillId="2" borderId="4" xfId="3" applyNumberFormat="1" applyFont="1" applyFill="1" applyBorder="1" applyAlignment="1">
      <alignment horizontal="right" vertical="center" wrapText="1"/>
    </xf>
    <xf numFmtId="3" fontId="16" fillId="2" borderId="4" xfId="3" applyNumberFormat="1" applyFont="1" applyFill="1" applyBorder="1" applyAlignment="1">
      <alignment horizontal="left" vertical="center" wrapText="1"/>
    </xf>
    <xf numFmtId="3" fontId="16" fillId="2" borderId="4" xfId="3" applyNumberFormat="1" applyFont="1" applyFill="1" applyBorder="1" applyAlignment="1">
      <alignment horizontal="right" vertical="center" wrapText="1"/>
    </xf>
    <xf numFmtId="3" fontId="16" fillId="2" borderId="4" xfId="3" quotePrefix="1" applyNumberFormat="1" applyFont="1" applyFill="1" applyBorder="1" applyAlignment="1">
      <alignment horizontal="right" vertical="center"/>
    </xf>
    <xf numFmtId="0" fontId="24" fillId="2" borderId="4" xfId="3" quotePrefix="1" applyFont="1" applyFill="1" applyBorder="1" applyAlignment="1">
      <alignment horizontal="left" vertical="center"/>
    </xf>
    <xf numFmtId="3" fontId="24" fillId="2" borderId="4" xfId="3" quotePrefix="1" applyNumberFormat="1" applyFont="1" applyFill="1" applyBorder="1" applyAlignment="1">
      <alignment horizontal="right" vertical="center"/>
    </xf>
    <xf numFmtId="3" fontId="25" fillId="2" borderId="4" xfId="3" quotePrefix="1" applyNumberFormat="1" applyFont="1" applyFill="1" applyBorder="1" applyAlignment="1">
      <alignment horizontal="right" vertical="center"/>
    </xf>
    <xf numFmtId="3" fontId="25" fillId="2" borderId="4" xfId="3" applyNumberFormat="1" applyFont="1" applyFill="1" applyBorder="1" applyAlignment="1">
      <alignment horizontal="right" vertical="center" wrapText="1"/>
    </xf>
    <xf numFmtId="3" fontId="16" fillId="2" borderId="4" xfId="3" quotePrefix="1" applyNumberFormat="1" applyFont="1" applyFill="1" applyBorder="1" applyAlignment="1">
      <alignment horizontal="left" vertical="center" wrapText="1"/>
    </xf>
    <xf numFmtId="3" fontId="16" fillId="2" borderId="4" xfId="3" quotePrefix="1" applyNumberFormat="1" applyFont="1" applyFill="1" applyBorder="1" applyAlignment="1">
      <alignment horizontal="right" vertical="center" wrapText="1"/>
    </xf>
    <xf numFmtId="0" fontId="25" fillId="2" borderId="4" xfId="3" quotePrefix="1" applyFont="1" applyFill="1" applyBorder="1" applyAlignment="1">
      <alignment horizontal="left" vertical="center"/>
    </xf>
    <xf numFmtId="0" fontId="24" fillId="2" borderId="4" xfId="3" quotePrefix="1" applyFont="1" applyFill="1" applyBorder="1" applyAlignment="1">
      <alignment horizontal="left" vertical="center" wrapText="1"/>
    </xf>
    <xf numFmtId="0" fontId="24" fillId="2" borderId="4" xfId="3" quotePrefix="1" applyFont="1" applyFill="1" applyBorder="1" applyAlignment="1">
      <alignment horizontal="left" vertical="center" indent="2"/>
    </xf>
    <xf numFmtId="3" fontId="24" fillId="2" borderId="4" xfId="3" quotePrefix="1" applyNumberFormat="1" applyFont="1" applyFill="1" applyBorder="1" applyAlignment="1">
      <alignment horizontal="right" vertical="center" wrapText="1"/>
    </xf>
    <xf numFmtId="3" fontId="27" fillId="2" borderId="4" xfId="3" applyNumberFormat="1" applyFont="1" applyFill="1" applyBorder="1" applyAlignment="1">
      <alignment horizontal="right"/>
    </xf>
    <xf numFmtId="0" fontId="28" fillId="0" borderId="0" xfId="3" applyFont="1"/>
    <xf numFmtId="0" fontId="25" fillId="2" borderId="4" xfId="3" quotePrefix="1" applyFont="1" applyFill="1" applyBorder="1" applyAlignment="1">
      <alignment horizontal="left" vertical="center" wrapText="1"/>
    </xf>
    <xf numFmtId="3" fontId="25" fillId="2" borderId="4" xfId="3" quotePrefix="1" applyNumberFormat="1" applyFont="1" applyFill="1" applyBorder="1" applyAlignment="1">
      <alignment horizontal="right" vertical="center" wrapText="1"/>
    </xf>
    <xf numFmtId="3" fontId="29" fillId="2" borderId="4" xfId="3" applyNumberFormat="1" applyFont="1" applyFill="1" applyBorder="1" applyAlignment="1">
      <alignment horizontal="right"/>
    </xf>
    <xf numFmtId="0" fontId="30" fillId="0" borderId="0" xfId="3" applyFont="1"/>
    <xf numFmtId="0" fontId="25" fillId="2" borderId="4" xfId="3" applyFont="1" applyFill="1" applyBorder="1" applyAlignment="1">
      <alignment horizontal="left" vertical="center" wrapText="1"/>
    </xf>
    <xf numFmtId="0" fontId="24" fillId="2" borderId="4" xfId="3" applyFont="1" applyFill="1" applyBorder="1" applyAlignment="1">
      <alignment horizontal="left" vertical="center" wrapText="1" indent="2"/>
    </xf>
    <xf numFmtId="3" fontId="25" fillId="2" borderId="4" xfId="3" applyNumberFormat="1" applyFont="1" applyFill="1" applyBorder="1" applyAlignment="1">
      <alignment horizontal="left" vertical="center" wrapText="1"/>
    </xf>
    <xf numFmtId="3" fontId="30" fillId="0" borderId="0" xfId="3" applyNumberFormat="1" applyFont="1"/>
    <xf numFmtId="3" fontId="16" fillId="2" borderId="4" xfId="3" applyNumberFormat="1" applyFont="1" applyFill="1" applyBorder="1" applyAlignment="1">
      <alignment horizontal="left" vertical="center" wrapText="1" indent="2"/>
    </xf>
    <xf numFmtId="3" fontId="4" fillId="0" borderId="0" xfId="3" applyNumberFormat="1" applyFont="1"/>
    <xf numFmtId="3" fontId="25" fillId="2" borderId="4" xfId="3" quotePrefix="1" applyNumberFormat="1" applyFont="1" applyFill="1" applyBorder="1" applyAlignment="1">
      <alignment horizontal="left" vertical="center"/>
    </xf>
    <xf numFmtId="3" fontId="16" fillId="2" borderId="4" xfId="3" quotePrefix="1" applyNumberFormat="1" applyFont="1" applyFill="1" applyBorder="1" applyAlignment="1">
      <alignment horizontal="left" vertical="center" indent="2"/>
    </xf>
    <xf numFmtId="3" fontId="27" fillId="2" borderId="4" xfId="3" applyNumberFormat="1" applyFont="1" applyFill="1" applyBorder="1" applyAlignment="1">
      <alignment vertical="center"/>
    </xf>
    <xf numFmtId="3" fontId="29" fillId="2" borderId="4" xfId="3" applyNumberFormat="1" applyFont="1" applyFill="1" applyBorder="1" applyAlignment="1">
      <alignment vertical="center"/>
    </xf>
    <xf numFmtId="0" fontId="25" fillId="2" borderId="4" xfId="3" applyFont="1" applyFill="1" applyBorder="1" applyAlignment="1">
      <alignment horizontal="left" vertical="center"/>
    </xf>
    <xf numFmtId="0" fontId="25" fillId="2" borderId="4" xfId="3" applyFont="1" applyFill="1" applyBorder="1" applyAlignment="1">
      <alignment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9" fillId="2" borderId="4" xfId="3" applyFont="1" applyFill="1" applyBorder="1" applyAlignment="1">
      <alignment horizontal="left" vertical="center" wrapText="1" indent="3"/>
    </xf>
    <xf numFmtId="0" fontId="29" fillId="2" borderId="4" xfId="3" applyFont="1" applyFill="1" applyBorder="1" applyAlignment="1">
      <alignment horizontal="left" vertical="center" wrapText="1"/>
    </xf>
    <xf numFmtId="0" fontId="29" fillId="2" borderId="4" xfId="0" applyFont="1" applyFill="1" applyBorder="1" applyAlignment="1">
      <alignment horizontal="left" vertical="center" wrapText="1"/>
    </xf>
    <xf numFmtId="0" fontId="29" fillId="2" borderId="4" xfId="3" applyFont="1" applyFill="1" applyBorder="1" applyAlignment="1">
      <alignment horizontal="left" vertical="center" wrapText="1" indent="2"/>
    </xf>
    <xf numFmtId="0" fontId="30" fillId="0" borderId="0" xfId="3" applyFont="1" applyAlignment="1">
      <alignment horizontal="left" indent="1"/>
    </xf>
    <xf numFmtId="3" fontId="29" fillId="2" borderId="4" xfId="3" applyNumberFormat="1" applyFont="1" applyFill="1" applyBorder="1" applyAlignment="1">
      <alignment horizontal="right" indent="1"/>
    </xf>
    <xf numFmtId="0" fontId="29" fillId="2" borderId="4" xfId="3" applyFont="1" applyFill="1" applyBorder="1" applyAlignment="1">
      <alignment horizontal="left" vertical="center" wrapText="1" indent="1"/>
    </xf>
    <xf numFmtId="3" fontId="4" fillId="0" borderId="0" xfId="1" applyNumberFormat="1" applyFont="1"/>
    <xf numFmtId="0" fontId="24" fillId="2" borderId="4" xfId="3" quotePrefix="1" applyFont="1" applyFill="1" applyBorder="1" applyAlignment="1">
      <alignment horizontal="center" vertical="center"/>
    </xf>
    <xf numFmtId="0" fontId="23" fillId="0" borderId="4" xfId="3" applyFont="1" applyBorder="1" applyAlignment="1">
      <alignment horizontal="left" vertical="center" wrapText="1" indent="4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0" fontId="14" fillId="0" borderId="4" xfId="3" quotePrefix="1" applyFont="1" applyBorder="1" applyAlignment="1">
      <alignment horizontal="center" vertical="center" wrapText="1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left" vertical="center" wrapText="1"/>
    </xf>
    <xf numFmtId="0" fontId="15" fillId="4" borderId="3" xfId="2" applyFont="1" applyFill="1" applyBorder="1" applyAlignment="1">
      <alignment horizontal="left" vertical="center" wrapText="1"/>
    </xf>
    <xf numFmtId="0" fontId="15" fillId="4" borderId="5" xfId="2" applyFont="1" applyFill="1" applyBorder="1" applyAlignment="1">
      <alignment horizontal="left" vertical="center" wrapText="1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Font="1" applyBorder="1" applyAlignment="1">
      <alignment vertical="center"/>
    </xf>
    <xf numFmtId="0" fontId="15" fillId="3" borderId="2" xfId="2" quotePrefix="1" applyFont="1" applyFill="1" applyBorder="1" applyAlignment="1">
      <alignment horizontal="left" vertical="center" wrapText="1"/>
    </xf>
    <xf numFmtId="0" fontId="16" fillId="3" borderId="3" xfId="2" applyFont="1" applyFill="1" applyBorder="1" applyAlignment="1">
      <alignment vertical="center" wrapText="1"/>
    </xf>
    <xf numFmtId="0" fontId="15" fillId="0" borderId="2" xfId="2" applyFont="1" applyBorder="1" applyAlignment="1">
      <alignment horizontal="left" vertical="center" wrapText="1"/>
    </xf>
    <xf numFmtId="0" fontId="16" fillId="0" borderId="3" xfId="2" applyFont="1" applyBorder="1" applyAlignment="1">
      <alignment vertical="center" wrapText="1"/>
    </xf>
    <xf numFmtId="0" fontId="15" fillId="0" borderId="2" xfId="2" quotePrefix="1" applyFont="1" applyBorder="1" applyAlignment="1">
      <alignment horizontal="left" vertical="center"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15" fillId="3" borderId="2" xfId="2" applyFont="1" applyFill="1" applyBorder="1" applyAlignment="1">
      <alignment horizontal="left" vertical="center" wrapText="1"/>
    </xf>
    <xf numFmtId="0" fontId="16" fillId="3" borderId="3" xfId="2" applyFont="1" applyFill="1" applyBorder="1" applyAlignment="1">
      <alignment vertical="center"/>
    </xf>
    <xf numFmtId="0" fontId="15" fillId="3" borderId="3" xfId="2" applyFont="1" applyFill="1" applyBorder="1" applyAlignment="1">
      <alignment horizontal="left" vertical="center" wrapText="1"/>
    </xf>
    <xf numFmtId="0" fontId="15" fillId="3" borderId="5" xfId="2" applyFont="1" applyFill="1" applyBorder="1" applyAlignment="1">
      <alignment horizontal="left" vertical="center" wrapText="1"/>
    </xf>
    <xf numFmtId="0" fontId="17" fillId="0" borderId="0" xfId="2" applyFont="1" applyAlignment="1">
      <alignment horizontal="center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5" fillId="0" borderId="0" xfId="3" applyFont="1" applyAlignment="1">
      <alignment horizontal="center" vertical="center" wrapText="1"/>
    </xf>
    <xf numFmtId="0" fontId="9" fillId="0" borderId="0" xfId="3" applyFont="1" applyAlignment="1">
      <alignment wrapText="1"/>
    </xf>
  </cellXfs>
  <cellStyles count="4">
    <cellStyle name="Normalno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"/>
  <sheetViews>
    <sheetView topLeftCell="A7" zoomScaleNormal="100" workbookViewId="0">
      <selection activeCell="L15" sqref="L15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10" width="19.42578125" style="1" customWidth="1"/>
    <col min="11" max="12" width="25.28515625" style="1" customWidth="1"/>
    <col min="13" max="16384" width="8.85546875" style="1"/>
  </cols>
  <sheetData>
    <row r="1" spans="1:10" ht="15.75" x14ac:dyDescent="0.25">
      <c r="A1" s="54"/>
    </row>
    <row r="2" spans="1:10" s="2" customFormat="1" ht="51" customHeight="1" x14ac:dyDescent="0.25">
      <c r="A2" s="115" t="s">
        <v>116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5.75" x14ac:dyDescent="0.25">
      <c r="A4" s="115" t="s">
        <v>0</v>
      </c>
      <c r="B4" s="115"/>
      <c r="C4" s="115"/>
      <c r="D4" s="115"/>
      <c r="E4" s="115"/>
      <c r="F4" s="115"/>
      <c r="G4" s="115"/>
      <c r="H4" s="115"/>
      <c r="I4" s="133"/>
      <c r="J4" s="133"/>
    </row>
    <row r="5" spans="1:10" s="2" customFormat="1" ht="18.75" x14ac:dyDescent="0.25">
      <c r="A5" s="3"/>
      <c r="B5" s="3"/>
      <c r="C5" s="3"/>
      <c r="D5" s="3"/>
      <c r="E5" s="3"/>
      <c r="F5" s="3"/>
      <c r="G5" s="3"/>
      <c r="H5" s="3"/>
      <c r="I5" s="4"/>
      <c r="J5" s="4"/>
    </row>
    <row r="6" spans="1:10" s="2" customFormat="1" ht="18" customHeight="1" x14ac:dyDescent="0.25">
      <c r="A6" s="115" t="s">
        <v>13</v>
      </c>
      <c r="B6" s="116"/>
      <c r="C6" s="116"/>
      <c r="D6" s="116"/>
      <c r="E6" s="116"/>
      <c r="F6" s="116"/>
      <c r="G6" s="116"/>
      <c r="H6" s="116"/>
      <c r="I6" s="116"/>
      <c r="J6" s="116"/>
    </row>
    <row r="7" spans="1:10" s="2" customFormat="1" ht="18.75" x14ac:dyDescent="0.3">
      <c r="A7" s="5"/>
      <c r="B7" s="6"/>
      <c r="C7" s="6"/>
      <c r="D7" s="6"/>
      <c r="E7" s="7"/>
      <c r="F7" s="8"/>
      <c r="G7" s="8"/>
      <c r="H7" s="8"/>
      <c r="I7" s="8"/>
      <c r="J7" s="9"/>
    </row>
    <row r="8" spans="1:10" s="2" customFormat="1" ht="25.5" x14ac:dyDescent="0.25">
      <c r="A8" s="131" t="s">
        <v>12</v>
      </c>
      <c r="B8" s="132"/>
      <c r="C8" s="132"/>
      <c r="D8" s="132"/>
      <c r="E8" s="132"/>
      <c r="F8" s="61" t="s">
        <v>57</v>
      </c>
      <c r="G8" s="61" t="s">
        <v>67</v>
      </c>
      <c r="H8" s="62" t="s">
        <v>68</v>
      </c>
      <c r="I8" s="62" t="s">
        <v>69</v>
      </c>
      <c r="J8" s="62" t="s">
        <v>70</v>
      </c>
    </row>
    <row r="9" spans="1:10" s="32" customFormat="1" ht="12" customHeight="1" x14ac:dyDescent="0.25">
      <c r="A9" s="117">
        <v>1</v>
      </c>
      <c r="B9" s="117"/>
      <c r="C9" s="117"/>
      <c r="D9" s="117"/>
      <c r="E9" s="117"/>
      <c r="F9" s="63">
        <v>2</v>
      </c>
      <c r="G9" s="63">
        <v>3</v>
      </c>
      <c r="H9" s="64">
        <v>4</v>
      </c>
      <c r="I9" s="64">
        <v>5</v>
      </c>
      <c r="J9" s="64">
        <v>6</v>
      </c>
    </row>
    <row r="10" spans="1:10" s="2" customFormat="1" x14ac:dyDescent="0.25">
      <c r="A10" s="134" t="s">
        <v>3</v>
      </c>
      <c r="B10" s="127"/>
      <c r="C10" s="127"/>
      <c r="D10" s="127"/>
      <c r="E10" s="135"/>
      <c r="F10" s="10">
        <f>F11+F12</f>
        <v>378497</v>
      </c>
      <c r="G10" s="10">
        <f t="shared" ref="G10:J10" si="0">G11+G12</f>
        <v>645001</v>
      </c>
      <c r="H10" s="10">
        <f t="shared" si="0"/>
        <v>719890</v>
      </c>
      <c r="I10" s="10">
        <f t="shared" si="0"/>
        <v>719890</v>
      </c>
      <c r="J10" s="10">
        <f t="shared" si="0"/>
        <v>719890</v>
      </c>
    </row>
    <row r="11" spans="1:10" s="2" customFormat="1" x14ac:dyDescent="0.25">
      <c r="A11" s="128" t="s">
        <v>1</v>
      </c>
      <c r="B11" s="129"/>
      <c r="C11" s="129"/>
      <c r="D11" s="129"/>
      <c r="E11" s="125"/>
      <c r="F11" s="11">
        <v>378497</v>
      </c>
      <c r="G11" s="11">
        <v>645001</v>
      </c>
      <c r="H11" s="11">
        <v>719890</v>
      </c>
      <c r="I11" s="11">
        <v>719890</v>
      </c>
      <c r="J11" s="11">
        <v>719890</v>
      </c>
    </row>
    <row r="12" spans="1:10" s="2" customFormat="1" x14ac:dyDescent="0.25">
      <c r="A12" s="124" t="s">
        <v>2</v>
      </c>
      <c r="B12" s="125"/>
      <c r="C12" s="125"/>
      <c r="D12" s="125"/>
      <c r="E12" s="125"/>
      <c r="F12" s="11">
        <v>0</v>
      </c>
      <c r="G12" s="11">
        <v>0</v>
      </c>
      <c r="H12" s="11">
        <v>0</v>
      </c>
      <c r="I12" s="11">
        <v>0</v>
      </c>
      <c r="J12" s="11">
        <v>0</v>
      </c>
    </row>
    <row r="13" spans="1:10" s="2" customFormat="1" x14ac:dyDescent="0.25">
      <c r="A13" s="12" t="s">
        <v>6</v>
      </c>
      <c r="B13" s="30"/>
      <c r="C13" s="30"/>
      <c r="D13" s="30"/>
      <c r="E13" s="30"/>
      <c r="F13" s="10">
        <f>F14+F15</f>
        <v>327046.12000000005</v>
      </c>
      <c r="G13" s="10">
        <f t="shared" ref="G13:J13" si="1">G14+G15</f>
        <v>645001</v>
      </c>
      <c r="H13" s="10">
        <f t="shared" si="1"/>
        <v>719890</v>
      </c>
      <c r="I13" s="10">
        <f t="shared" si="1"/>
        <v>719890</v>
      </c>
      <c r="J13" s="10">
        <f t="shared" si="1"/>
        <v>719890</v>
      </c>
    </row>
    <row r="14" spans="1:10" s="2" customFormat="1" x14ac:dyDescent="0.25">
      <c r="A14" s="130" t="s">
        <v>4</v>
      </c>
      <c r="B14" s="129"/>
      <c r="C14" s="129"/>
      <c r="D14" s="129"/>
      <c r="E14" s="129"/>
      <c r="F14" s="11">
        <v>309655.19000000006</v>
      </c>
      <c r="G14" s="11">
        <v>497168.8</v>
      </c>
      <c r="H14" s="11">
        <v>569390</v>
      </c>
      <c r="I14" s="11">
        <v>569390</v>
      </c>
      <c r="J14" s="13">
        <v>569390</v>
      </c>
    </row>
    <row r="15" spans="1:10" s="2" customFormat="1" x14ac:dyDescent="0.25">
      <c r="A15" s="124" t="s">
        <v>5</v>
      </c>
      <c r="B15" s="125"/>
      <c r="C15" s="125"/>
      <c r="D15" s="125"/>
      <c r="E15" s="125"/>
      <c r="F15" s="11">
        <v>17390.93</v>
      </c>
      <c r="G15" s="11">
        <v>147832.20000000001</v>
      </c>
      <c r="H15" s="11">
        <v>150500</v>
      </c>
      <c r="I15" s="11">
        <v>150500</v>
      </c>
      <c r="J15" s="13">
        <v>150500</v>
      </c>
    </row>
    <row r="16" spans="1:10" s="2" customFormat="1" x14ac:dyDescent="0.25">
      <c r="A16" s="126" t="s">
        <v>7</v>
      </c>
      <c r="B16" s="127"/>
      <c r="C16" s="127"/>
      <c r="D16" s="127"/>
      <c r="E16" s="127"/>
      <c r="F16" s="10">
        <f>F10-F13</f>
        <v>51450.879999999946</v>
      </c>
      <c r="G16" s="10">
        <f t="shared" ref="G16:J16" si="2">G10-G13</f>
        <v>0</v>
      </c>
      <c r="H16" s="10">
        <f t="shared" si="2"/>
        <v>0</v>
      </c>
      <c r="I16" s="10">
        <f t="shared" si="2"/>
        <v>0</v>
      </c>
      <c r="J16" s="10">
        <f t="shared" si="2"/>
        <v>0</v>
      </c>
    </row>
    <row r="17" spans="1:10" s="2" customFormat="1" ht="18.75" x14ac:dyDescent="0.25">
      <c r="A17" s="3"/>
      <c r="B17" s="14"/>
      <c r="C17" s="14"/>
      <c r="D17" s="14"/>
      <c r="E17" s="14"/>
      <c r="F17" s="14"/>
      <c r="G17" s="14"/>
      <c r="H17" s="15"/>
      <c r="I17" s="15"/>
      <c r="J17" s="15"/>
    </row>
    <row r="18" spans="1:10" s="2" customFormat="1" ht="18" customHeight="1" x14ac:dyDescent="0.25">
      <c r="A18" s="115" t="s">
        <v>14</v>
      </c>
      <c r="B18" s="116"/>
      <c r="C18" s="116"/>
      <c r="D18" s="116"/>
      <c r="E18" s="116"/>
      <c r="F18" s="116"/>
      <c r="G18" s="116"/>
      <c r="H18" s="116"/>
      <c r="I18" s="116"/>
      <c r="J18" s="116"/>
    </row>
    <row r="19" spans="1:10" s="2" customFormat="1" ht="18.75" x14ac:dyDescent="0.25">
      <c r="A19" s="3"/>
      <c r="B19" s="14"/>
      <c r="C19" s="14"/>
      <c r="D19" s="14"/>
      <c r="E19" s="14"/>
      <c r="F19" s="14"/>
      <c r="G19" s="14"/>
      <c r="H19" s="15"/>
      <c r="I19" s="15"/>
      <c r="J19" s="15"/>
    </row>
    <row r="20" spans="1:10" s="2" customFormat="1" ht="25.5" x14ac:dyDescent="0.25">
      <c r="A20" s="131" t="s">
        <v>12</v>
      </c>
      <c r="B20" s="132"/>
      <c r="C20" s="132"/>
      <c r="D20" s="132"/>
      <c r="E20" s="132"/>
      <c r="F20" s="61" t="s">
        <v>57</v>
      </c>
      <c r="G20" s="61" t="s">
        <v>67</v>
      </c>
      <c r="H20" s="62" t="s">
        <v>68</v>
      </c>
      <c r="I20" s="62" t="s">
        <v>69</v>
      </c>
      <c r="J20" s="62" t="s">
        <v>70</v>
      </c>
    </row>
    <row r="21" spans="1:10" s="32" customFormat="1" ht="12" customHeight="1" x14ac:dyDescent="0.25">
      <c r="A21" s="117">
        <v>1</v>
      </c>
      <c r="B21" s="117"/>
      <c r="C21" s="117"/>
      <c r="D21" s="117"/>
      <c r="E21" s="117"/>
      <c r="F21" s="63">
        <v>2</v>
      </c>
      <c r="G21" s="63">
        <v>3</v>
      </c>
      <c r="H21" s="64">
        <v>4</v>
      </c>
      <c r="I21" s="64">
        <v>5</v>
      </c>
      <c r="J21" s="64">
        <v>6</v>
      </c>
    </row>
    <row r="22" spans="1:10" s="2" customFormat="1" x14ac:dyDescent="0.25">
      <c r="A22" s="124" t="s">
        <v>8</v>
      </c>
      <c r="B22" s="125"/>
      <c r="C22" s="125"/>
      <c r="D22" s="125"/>
      <c r="E22" s="125"/>
      <c r="F22" s="11"/>
      <c r="G22" s="11"/>
      <c r="H22" s="11"/>
      <c r="I22" s="11"/>
      <c r="J22" s="13"/>
    </row>
    <row r="23" spans="1:10" s="2" customFormat="1" x14ac:dyDescent="0.25">
      <c r="A23" s="124" t="s">
        <v>9</v>
      </c>
      <c r="B23" s="125"/>
      <c r="C23" s="125"/>
      <c r="D23" s="125"/>
      <c r="E23" s="125"/>
      <c r="F23" s="11"/>
      <c r="G23" s="11"/>
      <c r="H23" s="11"/>
      <c r="I23" s="11"/>
      <c r="J23" s="13"/>
    </row>
    <row r="24" spans="1:10" s="2" customFormat="1" x14ac:dyDescent="0.25">
      <c r="A24" s="126" t="s">
        <v>10</v>
      </c>
      <c r="B24" s="127"/>
      <c r="C24" s="127"/>
      <c r="D24" s="127"/>
      <c r="E24" s="127"/>
      <c r="F24" s="10">
        <f>F22-F23</f>
        <v>0</v>
      </c>
      <c r="G24" s="10">
        <f t="shared" ref="G24:J24" si="3">G22-G23</f>
        <v>0</v>
      </c>
      <c r="H24" s="10">
        <f t="shared" si="3"/>
        <v>0</v>
      </c>
      <c r="I24" s="10">
        <f t="shared" si="3"/>
        <v>0</v>
      </c>
      <c r="J24" s="10">
        <f t="shared" si="3"/>
        <v>0</v>
      </c>
    </row>
    <row r="25" spans="1:10" s="2" customFormat="1" x14ac:dyDescent="0.25">
      <c r="A25" s="126" t="s">
        <v>11</v>
      </c>
      <c r="B25" s="127"/>
      <c r="C25" s="127"/>
      <c r="D25" s="127"/>
      <c r="E25" s="127"/>
      <c r="F25" s="10">
        <f>F16+F24</f>
        <v>51450.879999999946</v>
      </c>
      <c r="G25" s="10">
        <f t="shared" ref="G25:J25" si="4">G16+G24</f>
        <v>0</v>
      </c>
      <c r="H25" s="10">
        <f t="shared" si="4"/>
        <v>0</v>
      </c>
      <c r="I25" s="10">
        <f t="shared" si="4"/>
        <v>0</v>
      </c>
      <c r="J25" s="10">
        <f t="shared" si="4"/>
        <v>0</v>
      </c>
    </row>
    <row r="26" spans="1:10" s="2" customFormat="1" ht="18.75" x14ac:dyDescent="0.25">
      <c r="A26" s="16"/>
      <c r="B26" s="14"/>
      <c r="C26" s="14"/>
      <c r="D26" s="14"/>
      <c r="E26" s="14"/>
      <c r="F26" s="14"/>
      <c r="G26" s="14"/>
      <c r="H26" s="15"/>
      <c r="I26" s="15"/>
      <c r="J26" s="15"/>
    </row>
    <row r="27" spans="1:10" s="2" customFormat="1" ht="18" customHeight="1" x14ac:dyDescent="0.25">
      <c r="A27" s="115" t="s">
        <v>15</v>
      </c>
      <c r="B27" s="116"/>
      <c r="C27" s="116"/>
      <c r="D27" s="116"/>
      <c r="E27" s="116"/>
      <c r="F27" s="116"/>
      <c r="G27" s="116"/>
      <c r="H27" s="116"/>
      <c r="I27" s="116"/>
      <c r="J27" s="116"/>
    </row>
    <row r="28" spans="1:10" s="2" customFormat="1" ht="18" customHeight="1" x14ac:dyDescent="0.25">
      <c r="A28" s="28"/>
      <c r="B28" s="29"/>
      <c r="C28" s="29"/>
      <c r="D28" s="29"/>
      <c r="E28" s="29"/>
      <c r="F28" s="29"/>
      <c r="G28" s="29"/>
      <c r="H28" s="29"/>
      <c r="I28" s="29"/>
      <c r="J28" s="29"/>
    </row>
    <row r="29" spans="1:10" s="2" customFormat="1" ht="25.5" x14ac:dyDescent="0.25">
      <c r="A29" s="118" t="s">
        <v>21</v>
      </c>
      <c r="B29" s="119"/>
      <c r="C29" s="119"/>
      <c r="D29" s="119"/>
      <c r="E29" s="120"/>
      <c r="F29" s="61" t="s">
        <v>57</v>
      </c>
      <c r="G29" s="61" t="s">
        <v>67</v>
      </c>
      <c r="H29" s="62" t="s">
        <v>68</v>
      </c>
      <c r="I29" s="62" t="s">
        <v>69</v>
      </c>
      <c r="J29" s="62" t="s">
        <v>70</v>
      </c>
    </row>
    <row r="30" spans="1:10" s="32" customFormat="1" ht="12" customHeight="1" x14ac:dyDescent="0.25">
      <c r="A30" s="117">
        <v>1</v>
      </c>
      <c r="B30" s="117"/>
      <c r="C30" s="117"/>
      <c r="D30" s="117"/>
      <c r="E30" s="117"/>
      <c r="F30" s="63">
        <v>2</v>
      </c>
      <c r="G30" s="63">
        <v>3</v>
      </c>
      <c r="H30" s="64">
        <v>4</v>
      </c>
      <c r="I30" s="64">
        <v>5</v>
      </c>
      <c r="J30" s="64">
        <v>6</v>
      </c>
    </row>
    <row r="31" spans="1:10" s="2" customFormat="1" ht="15" customHeight="1" x14ac:dyDescent="0.25">
      <c r="A31" s="121" t="s">
        <v>16</v>
      </c>
      <c r="B31" s="122"/>
      <c r="C31" s="122"/>
      <c r="D31" s="122"/>
      <c r="E31" s="123"/>
      <c r="F31" s="17">
        <v>0</v>
      </c>
      <c r="G31" s="17">
        <v>0</v>
      </c>
      <c r="H31" s="17">
        <v>0</v>
      </c>
      <c r="I31" s="17">
        <v>0</v>
      </c>
      <c r="J31" s="18">
        <v>0</v>
      </c>
    </row>
    <row r="32" spans="1:10" s="2" customFormat="1" ht="15" customHeight="1" x14ac:dyDescent="0.25">
      <c r="A32" s="126" t="s">
        <v>17</v>
      </c>
      <c r="B32" s="127"/>
      <c r="C32" s="127"/>
      <c r="D32" s="127"/>
      <c r="E32" s="127"/>
      <c r="F32" s="19">
        <f>F25+F31</f>
        <v>51450.879999999946</v>
      </c>
      <c r="G32" s="19">
        <f t="shared" ref="G32:J32" si="5">G25+G31</f>
        <v>0</v>
      </c>
      <c r="H32" s="19">
        <f t="shared" si="5"/>
        <v>0</v>
      </c>
      <c r="I32" s="19">
        <f t="shared" si="5"/>
        <v>0</v>
      </c>
      <c r="J32" s="20">
        <f t="shared" si="5"/>
        <v>0</v>
      </c>
    </row>
    <row r="33" spans="1:10" s="2" customFormat="1" ht="45" customHeight="1" x14ac:dyDescent="0.25">
      <c r="A33" s="134" t="s">
        <v>18</v>
      </c>
      <c r="B33" s="136"/>
      <c r="C33" s="136"/>
      <c r="D33" s="136"/>
      <c r="E33" s="137"/>
      <c r="F33" s="19">
        <f>F16+F24+F31-F32</f>
        <v>0</v>
      </c>
      <c r="G33" s="19">
        <f t="shared" ref="G33:J33" si="6">G16+G24+G31-G32</f>
        <v>0</v>
      </c>
      <c r="H33" s="19">
        <f t="shared" si="6"/>
        <v>0</v>
      </c>
      <c r="I33" s="19">
        <f t="shared" si="6"/>
        <v>0</v>
      </c>
      <c r="J33" s="20">
        <f t="shared" si="6"/>
        <v>0</v>
      </c>
    </row>
    <row r="34" spans="1:10" s="2" customFormat="1" ht="18" customHeight="1" x14ac:dyDescent="0.25">
      <c r="A34" s="27"/>
      <c r="B34" s="21"/>
      <c r="C34" s="21"/>
      <c r="D34" s="21"/>
      <c r="E34" s="21"/>
      <c r="F34" s="21"/>
      <c r="G34" s="21"/>
      <c r="H34" s="21"/>
      <c r="I34" s="21"/>
      <c r="J34" s="21"/>
    </row>
    <row r="35" spans="1:10" s="2" customFormat="1" ht="18" customHeight="1" x14ac:dyDescent="0.25">
      <c r="A35" s="138" t="s">
        <v>19</v>
      </c>
      <c r="B35" s="138"/>
      <c r="C35" s="138"/>
      <c r="D35" s="138"/>
      <c r="E35" s="138"/>
      <c r="F35" s="138"/>
      <c r="G35" s="138"/>
      <c r="H35" s="138"/>
      <c r="I35" s="138"/>
      <c r="J35" s="138"/>
    </row>
    <row r="36" spans="1:10" s="2" customFormat="1" ht="18.75" x14ac:dyDescent="0.25">
      <c r="A36" s="22"/>
      <c r="B36" s="23"/>
      <c r="C36" s="23"/>
      <c r="D36" s="23"/>
      <c r="E36" s="23"/>
      <c r="F36" s="23"/>
      <c r="G36" s="23"/>
      <c r="H36" s="24"/>
      <c r="I36" s="24"/>
      <c r="J36" s="24"/>
    </row>
    <row r="37" spans="1:10" s="2" customFormat="1" ht="25.5" x14ac:dyDescent="0.25">
      <c r="A37" s="118" t="s">
        <v>21</v>
      </c>
      <c r="B37" s="119"/>
      <c r="C37" s="119"/>
      <c r="D37" s="119"/>
      <c r="E37" s="120"/>
      <c r="F37" s="61" t="s">
        <v>57</v>
      </c>
      <c r="G37" s="61" t="s">
        <v>67</v>
      </c>
      <c r="H37" s="62" t="s">
        <v>68</v>
      </c>
      <c r="I37" s="62" t="s">
        <v>69</v>
      </c>
      <c r="J37" s="62" t="s">
        <v>70</v>
      </c>
    </row>
    <row r="38" spans="1:10" s="32" customFormat="1" ht="12" customHeight="1" x14ac:dyDescent="0.25">
      <c r="A38" s="117">
        <v>1</v>
      </c>
      <c r="B38" s="117"/>
      <c r="C38" s="117"/>
      <c r="D38" s="117"/>
      <c r="E38" s="117"/>
      <c r="F38" s="63">
        <v>2</v>
      </c>
      <c r="G38" s="63">
        <v>3</v>
      </c>
      <c r="H38" s="64">
        <v>4</v>
      </c>
      <c r="I38" s="64">
        <v>5</v>
      </c>
      <c r="J38" s="64">
        <v>6</v>
      </c>
    </row>
    <row r="39" spans="1:10" s="2" customFormat="1" x14ac:dyDescent="0.25">
      <c r="A39" s="121" t="s">
        <v>16</v>
      </c>
      <c r="B39" s="122"/>
      <c r="C39" s="122"/>
      <c r="D39" s="122"/>
      <c r="E39" s="123"/>
      <c r="F39" s="17">
        <v>0</v>
      </c>
      <c r="G39" s="17">
        <f>F42</f>
        <v>0</v>
      </c>
      <c r="H39" s="17">
        <f>G42</f>
        <v>0</v>
      </c>
      <c r="I39" s="17">
        <f>H42</f>
        <v>0</v>
      </c>
      <c r="J39" s="18">
        <f>I42</f>
        <v>0</v>
      </c>
    </row>
    <row r="40" spans="1:10" s="2" customFormat="1" ht="28.5" customHeight="1" x14ac:dyDescent="0.25">
      <c r="A40" s="121" t="s">
        <v>20</v>
      </c>
      <c r="B40" s="122"/>
      <c r="C40" s="122"/>
      <c r="D40" s="122"/>
      <c r="E40" s="123"/>
      <c r="F40" s="17">
        <v>0</v>
      </c>
      <c r="G40" s="17">
        <v>0</v>
      </c>
      <c r="H40" s="17">
        <v>0</v>
      </c>
      <c r="I40" s="17">
        <v>0</v>
      </c>
      <c r="J40" s="18">
        <v>0</v>
      </c>
    </row>
    <row r="41" spans="1:10" s="2" customFormat="1" ht="25.5" customHeight="1" x14ac:dyDescent="0.25">
      <c r="A41" s="121" t="s">
        <v>54</v>
      </c>
      <c r="B41" s="139"/>
      <c r="C41" s="139"/>
      <c r="D41" s="139"/>
      <c r="E41" s="140"/>
      <c r="F41" s="17">
        <v>0</v>
      </c>
      <c r="G41" s="17">
        <v>0</v>
      </c>
      <c r="H41" s="17">
        <v>0</v>
      </c>
      <c r="I41" s="17">
        <v>0</v>
      </c>
      <c r="J41" s="18">
        <v>0</v>
      </c>
    </row>
    <row r="42" spans="1:10" s="2" customFormat="1" ht="15" customHeight="1" x14ac:dyDescent="0.25">
      <c r="A42" s="126" t="s">
        <v>17</v>
      </c>
      <c r="B42" s="127"/>
      <c r="C42" s="127"/>
      <c r="D42" s="127"/>
      <c r="E42" s="127"/>
      <c r="F42" s="25">
        <f>F39-F40+F41</f>
        <v>0</v>
      </c>
      <c r="G42" s="25">
        <f t="shared" ref="G42:J42" si="7">G39-G40+G41</f>
        <v>0</v>
      </c>
      <c r="H42" s="25">
        <f t="shared" si="7"/>
        <v>0</v>
      </c>
      <c r="I42" s="25">
        <f t="shared" si="7"/>
        <v>0</v>
      </c>
      <c r="J42" s="26">
        <f t="shared" si="7"/>
        <v>0</v>
      </c>
    </row>
    <row r="43" spans="1:10" ht="9" customHeight="1" x14ac:dyDescent="0.25"/>
    <row r="46" spans="1:10" x14ac:dyDescent="0.25">
      <c r="C46" s="112"/>
    </row>
  </sheetData>
  <mergeCells count="31">
    <mergeCell ref="A37:E37"/>
    <mergeCell ref="A39:E39"/>
    <mergeCell ref="A40:E40"/>
    <mergeCell ref="A41:E41"/>
    <mergeCell ref="A42:E42"/>
    <mergeCell ref="A38:E38"/>
    <mergeCell ref="A32:E32"/>
    <mergeCell ref="A33:E33"/>
    <mergeCell ref="A35:J35"/>
    <mergeCell ref="A21:E21"/>
    <mergeCell ref="A30:E30"/>
    <mergeCell ref="A2:J2"/>
    <mergeCell ref="A4:J4"/>
    <mergeCell ref="A6:J6"/>
    <mergeCell ref="A8:E8"/>
    <mergeCell ref="A10:E10"/>
    <mergeCell ref="A18:J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J27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1"/>
  <sheetViews>
    <sheetView topLeftCell="B46" zoomScale="120" zoomScaleNormal="120" workbookViewId="0">
      <selection activeCell="G60" sqref="G60"/>
    </sheetView>
  </sheetViews>
  <sheetFormatPr defaultColWidth="8.85546875" defaultRowHeight="15" x14ac:dyDescent="0.25"/>
  <cols>
    <col min="1" max="1" width="7.85546875" style="32" bestFit="1" customWidth="1"/>
    <col min="2" max="2" width="44.7109375" style="32" customWidth="1"/>
    <col min="3" max="4" width="19.5703125" style="32" customWidth="1"/>
    <col min="5" max="8" width="19.42578125" style="32" customWidth="1"/>
    <col min="9" max="10" width="25.28515625" style="32" customWidth="1"/>
    <col min="11" max="16384" width="8.85546875" style="32"/>
  </cols>
  <sheetData>
    <row r="1" spans="1:10" ht="18.75" x14ac:dyDescent="0.25">
      <c r="A1" s="54"/>
      <c r="B1" s="31"/>
      <c r="C1" s="31"/>
      <c r="D1" s="31"/>
      <c r="E1" s="31"/>
      <c r="F1" s="31"/>
      <c r="G1" s="31"/>
      <c r="H1" s="31"/>
      <c r="I1" s="31"/>
      <c r="J1" s="31"/>
    </row>
    <row r="2" spans="1:10" ht="15.6" customHeight="1" x14ac:dyDescent="0.25">
      <c r="A2" s="141" t="s">
        <v>22</v>
      </c>
      <c r="B2" s="141"/>
      <c r="C2" s="141"/>
      <c r="D2" s="141"/>
      <c r="E2" s="141"/>
      <c r="F2" s="141"/>
      <c r="G2" s="141"/>
      <c r="H2" s="53"/>
      <c r="I2" s="34"/>
      <c r="J2" s="34"/>
    </row>
    <row r="3" spans="1:10" ht="18.75" x14ac:dyDescent="0.25">
      <c r="A3" s="31"/>
      <c r="B3" s="31"/>
      <c r="C3" s="31"/>
      <c r="D3" s="31"/>
      <c r="E3" s="31"/>
      <c r="F3" s="31"/>
      <c r="G3" s="31"/>
      <c r="H3" s="31"/>
      <c r="I3" s="33"/>
      <c r="J3" s="33"/>
    </row>
    <row r="4" spans="1:10" ht="15.6" customHeight="1" x14ac:dyDescent="0.25">
      <c r="A4" s="141" t="s">
        <v>23</v>
      </c>
      <c r="B4" s="141"/>
      <c r="C4" s="141"/>
      <c r="D4" s="141"/>
      <c r="E4" s="141"/>
      <c r="F4" s="141"/>
      <c r="G4" s="141"/>
      <c r="H4" s="53"/>
      <c r="I4" s="35"/>
      <c r="J4" s="35"/>
    </row>
    <row r="5" spans="1:10" ht="18.75" x14ac:dyDescent="0.25">
      <c r="A5" s="31"/>
      <c r="B5" s="31"/>
      <c r="C5" s="31"/>
      <c r="D5" s="31"/>
      <c r="E5" s="31"/>
      <c r="F5" s="31"/>
      <c r="G5" s="31"/>
      <c r="H5" s="31"/>
      <c r="I5" s="33"/>
      <c r="J5" s="33"/>
    </row>
    <row r="6" spans="1:10" ht="25.5" x14ac:dyDescent="0.25">
      <c r="A6" s="36" t="s">
        <v>35</v>
      </c>
      <c r="B6" s="37" t="s">
        <v>21</v>
      </c>
      <c r="C6" s="38" t="s">
        <v>57</v>
      </c>
      <c r="D6" s="38" t="s">
        <v>67</v>
      </c>
      <c r="E6" s="36" t="s">
        <v>68</v>
      </c>
      <c r="F6" s="36" t="s">
        <v>69</v>
      </c>
      <c r="G6" s="36" t="s">
        <v>70</v>
      </c>
    </row>
    <row r="7" spans="1:10" s="40" customFormat="1" ht="11.25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</row>
    <row r="8" spans="1:10" s="91" customFormat="1" ht="14.25" x14ac:dyDescent="0.2">
      <c r="A8" s="92"/>
      <c r="B8" s="92" t="s">
        <v>24</v>
      </c>
      <c r="C8" s="79">
        <f>C9</f>
        <v>378497</v>
      </c>
      <c r="D8" s="79">
        <v>645001</v>
      </c>
      <c r="E8" s="101">
        <f>E9</f>
        <v>719890</v>
      </c>
      <c r="F8" s="101">
        <f>F9</f>
        <v>719890</v>
      </c>
      <c r="G8" s="101">
        <f>G9</f>
        <v>719890</v>
      </c>
    </row>
    <row r="9" spans="1:10" s="91" customFormat="1" ht="14.25" x14ac:dyDescent="0.2">
      <c r="A9" s="92">
        <v>6</v>
      </c>
      <c r="B9" s="92" t="s">
        <v>25</v>
      </c>
      <c r="C9" s="79">
        <f>SUM(C10:C13)</f>
        <v>378497</v>
      </c>
      <c r="D9" s="79">
        <v>645001</v>
      </c>
      <c r="E9" s="101">
        <f>SUM(E10:E13)</f>
        <v>719890</v>
      </c>
      <c r="F9" s="101">
        <f>SUM(F10:F13)</f>
        <v>719890</v>
      </c>
      <c r="G9" s="101">
        <f>SUM(G10:G13)</f>
        <v>719890</v>
      </c>
    </row>
    <row r="10" spans="1:10" s="87" customFormat="1" ht="25.5" x14ac:dyDescent="0.25">
      <c r="A10" s="68">
        <v>63</v>
      </c>
      <c r="B10" s="69" t="s">
        <v>26</v>
      </c>
      <c r="C10" s="72">
        <v>57140</v>
      </c>
      <c r="D10" s="72">
        <v>209766</v>
      </c>
      <c r="E10" s="100">
        <v>222940</v>
      </c>
      <c r="F10" s="100">
        <v>222940</v>
      </c>
      <c r="G10" s="100">
        <v>222940</v>
      </c>
    </row>
    <row r="11" spans="1:10" s="87" customFormat="1" ht="25.5" x14ac:dyDescent="0.25">
      <c r="A11" s="68">
        <v>65</v>
      </c>
      <c r="B11" s="69" t="s">
        <v>56</v>
      </c>
      <c r="C11" s="72">
        <v>44887</v>
      </c>
      <c r="D11" s="72">
        <v>57041</v>
      </c>
      <c r="E11" s="100">
        <v>57100</v>
      </c>
      <c r="F11" s="100">
        <v>57100</v>
      </c>
      <c r="G11" s="100">
        <v>57100</v>
      </c>
    </row>
    <row r="12" spans="1:10" s="87" customFormat="1" ht="25.5" x14ac:dyDescent="0.25">
      <c r="A12" s="68">
        <v>66</v>
      </c>
      <c r="B12" s="69" t="s">
        <v>27</v>
      </c>
      <c r="C12" s="72">
        <v>116513</v>
      </c>
      <c r="D12" s="72">
        <v>122167</v>
      </c>
      <c r="E12" s="100">
        <v>121150</v>
      </c>
      <c r="F12" s="100">
        <v>121150</v>
      </c>
      <c r="G12" s="100">
        <v>121150</v>
      </c>
    </row>
    <row r="13" spans="1:10" s="87" customFormat="1" ht="25.5" x14ac:dyDescent="0.25">
      <c r="A13" s="68">
        <v>67</v>
      </c>
      <c r="B13" s="69" t="s">
        <v>55</v>
      </c>
      <c r="C13" s="72">
        <v>159957</v>
      </c>
      <c r="D13" s="72">
        <v>256027</v>
      </c>
      <c r="E13" s="100">
        <v>318700</v>
      </c>
      <c r="F13" s="100">
        <v>318700</v>
      </c>
      <c r="G13" s="100">
        <v>318700</v>
      </c>
    </row>
    <row r="14" spans="1:10" x14ac:dyDescent="0.25">
      <c r="A14" s="70"/>
      <c r="B14" s="70"/>
      <c r="C14" s="70"/>
      <c r="D14" s="70"/>
      <c r="E14" s="71"/>
      <c r="F14" s="71"/>
      <c r="G14" s="71"/>
    </row>
    <row r="16" spans="1:10" ht="25.5" x14ac:dyDescent="0.25">
      <c r="A16" s="36" t="s">
        <v>35</v>
      </c>
      <c r="B16" s="37" t="s">
        <v>21</v>
      </c>
      <c r="C16" s="38" t="s">
        <v>57</v>
      </c>
      <c r="D16" s="38" t="s">
        <v>67</v>
      </c>
      <c r="E16" s="36" t="s">
        <v>68</v>
      </c>
      <c r="F16" s="36" t="s">
        <v>69</v>
      </c>
      <c r="G16" s="36" t="s">
        <v>70</v>
      </c>
    </row>
    <row r="17" spans="1:8" s="40" customFormat="1" ht="11.25" x14ac:dyDescent="0.2">
      <c r="A17" s="39">
        <v>1</v>
      </c>
      <c r="B17" s="39">
        <v>2</v>
      </c>
      <c r="C17" s="39">
        <v>3</v>
      </c>
      <c r="D17" s="39">
        <v>4</v>
      </c>
      <c r="E17" s="39">
        <v>5</v>
      </c>
      <c r="F17" s="39">
        <v>6</v>
      </c>
      <c r="G17" s="39">
        <v>7</v>
      </c>
    </row>
    <row r="18" spans="1:8" s="91" customFormat="1" ht="14.25" x14ac:dyDescent="0.2">
      <c r="A18" s="92"/>
      <c r="B18" s="92" t="s">
        <v>29</v>
      </c>
      <c r="C18" s="79">
        <f>C19+C23</f>
        <v>327046.12000000005</v>
      </c>
      <c r="D18" s="79">
        <v>645001</v>
      </c>
      <c r="E18" s="90">
        <f>E19+E23</f>
        <v>719890</v>
      </c>
      <c r="F18" s="90">
        <f>F19+F23</f>
        <v>719890</v>
      </c>
      <c r="G18" s="90">
        <f>G19+G23</f>
        <v>719890</v>
      </c>
    </row>
    <row r="19" spans="1:8" s="91" customFormat="1" ht="14.25" x14ac:dyDescent="0.2">
      <c r="A19" s="92">
        <v>3</v>
      </c>
      <c r="B19" s="92" t="s">
        <v>30</v>
      </c>
      <c r="C19" s="79">
        <f>SUM(C20:C22)</f>
        <v>309655.19000000006</v>
      </c>
      <c r="D19" s="79">
        <v>497168.8</v>
      </c>
      <c r="E19" s="90">
        <f>SUM(E20:E22)</f>
        <v>569390</v>
      </c>
      <c r="F19" s="90">
        <f>SUM(F20:F22)</f>
        <v>569390</v>
      </c>
      <c r="G19" s="90">
        <f>SUM(G20:G22)</f>
        <v>569390</v>
      </c>
    </row>
    <row r="20" spans="1:8" x14ac:dyDescent="0.25">
      <c r="A20" s="51">
        <v>31</v>
      </c>
      <c r="B20" s="43" t="s">
        <v>31</v>
      </c>
      <c r="C20" s="74">
        <v>140339.70000000001</v>
      </c>
      <c r="D20" s="72">
        <v>203000</v>
      </c>
      <c r="E20" s="42">
        <v>248000</v>
      </c>
      <c r="F20" s="42">
        <v>248000</v>
      </c>
      <c r="G20" s="42">
        <v>248000</v>
      </c>
    </row>
    <row r="21" spans="1:8" x14ac:dyDescent="0.25">
      <c r="A21" s="52">
        <v>32</v>
      </c>
      <c r="B21" s="44" t="s">
        <v>32</v>
      </c>
      <c r="C21" s="75">
        <v>168303.84</v>
      </c>
      <c r="D21" s="77">
        <v>292808.8</v>
      </c>
      <c r="E21" s="42">
        <v>320090</v>
      </c>
      <c r="F21" s="42">
        <v>320090</v>
      </c>
      <c r="G21" s="42">
        <v>320090</v>
      </c>
    </row>
    <row r="22" spans="1:8" x14ac:dyDescent="0.25">
      <c r="A22" s="52">
        <v>34</v>
      </c>
      <c r="B22" s="44" t="s">
        <v>58</v>
      </c>
      <c r="C22" s="75">
        <v>1011.65</v>
      </c>
      <c r="D22" s="77">
        <v>1360</v>
      </c>
      <c r="E22" s="42">
        <v>1300</v>
      </c>
      <c r="F22" s="42">
        <v>1300</v>
      </c>
      <c r="G22" s="42">
        <v>1300</v>
      </c>
    </row>
    <row r="23" spans="1:8" s="91" customFormat="1" ht="14.25" x14ac:dyDescent="0.2">
      <c r="A23" s="102">
        <v>4</v>
      </c>
      <c r="B23" s="103" t="s">
        <v>33</v>
      </c>
      <c r="C23" s="78">
        <v>17390.93</v>
      </c>
      <c r="D23" s="79">
        <v>147832.20000000001</v>
      </c>
      <c r="E23" s="90">
        <f>E24+E25</f>
        <v>150500</v>
      </c>
      <c r="F23" s="90">
        <f>F24+F25</f>
        <v>150500</v>
      </c>
      <c r="G23" s="90">
        <f>G24+G25</f>
        <v>150500</v>
      </c>
    </row>
    <row r="24" spans="1:8" x14ac:dyDescent="0.25">
      <c r="A24" s="51">
        <v>42</v>
      </c>
      <c r="B24" s="76" t="s">
        <v>59</v>
      </c>
      <c r="C24" s="77">
        <v>17390.93</v>
      </c>
      <c r="D24" s="77">
        <v>120898.2</v>
      </c>
      <c r="E24" s="42">
        <v>123500</v>
      </c>
      <c r="F24" s="42">
        <v>123500</v>
      </c>
      <c r="G24" s="42">
        <v>123500</v>
      </c>
    </row>
    <row r="25" spans="1:8" x14ac:dyDescent="0.25">
      <c r="A25" s="51">
        <v>45</v>
      </c>
      <c r="B25" s="76" t="s">
        <v>66</v>
      </c>
      <c r="C25" s="77">
        <v>0</v>
      </c>
      <c r="D25" s="77">
        <v>26934</v>
      </c>
      <c r="E25" s="42">
        <v>27000</v>
      </c>
      <c r="F25" s="42">
        <v>27000</v>
      </c>
      <c r="G25" s="42">
        <v>27000</v>
      </c>
    </row>
    <row r="28" spans="1:8" ht="15.6" customHeight="1" x14ac:dyDescent="0.25">
      <c r="A28" s="141" t="s">
        <v>34</v>
      </c>
      <c r="B28" s="141"/>
      <c r="C28" s="141"/>
      <c r="D28" s="141"/>
      <c r="E28" s="141"/>
      <c r="F28" s="141"/>
      <c r="G28" s="141"/>
    </row>
    <row r="29" spans="1:8" ht="18.75" x14ac:dyDescent="0.25">
      <c r="A29" s="31"/>
      <c r="B29" s="31"/>
      <c r="C29" s="31"/>
      <c r="D29" s="31"/>
      <c r="E29" s="31"/>
      <c r="F29" s="31"/>
      <c r="G29" s="31"/>
      <c r="H29" s="31"/>
    </row>
    <row r="30" spans="1:8" ht="25.5" x14ac:dyDescent="0.25">
      <c r="A30" s="36" t="s">
        <v>35</v>
      </c>
      <c r="B30" s="37" t="s">
        <v>21</v>
      </c>
      <c r="C30" s="38" t="s">
        <v>57</v>
      </c>
      <c r="D30" s="38" t="s">
        <v>67</v>
      </c>
      <c r="E30" s="36" t="s">
        <v>68</v>
      </c>
      <c r="F30" s="36" t="s">
        <v>69</v>
      </c>
      <c r="G30" s="36" t="s">
        <v>70</v>
      </c>
    </row>
    <row r="31" spans="1:8" s="40" customFormat="1" ht="11.25" x14ac:dyDescent="0.2">
      <c r="A31" s="39">
        <v>1</v>
      </c>
      <c r="B31" s="39">
        <v>2</v>
      </c>
      <c r="C31" s="39">
        <v>3</v>
      </c>
      <c r="D31" s="39">
        <v>4</v>
      </c>
      <c r="E31" s="39">
        <v>5</v>
      </c>
      <c r="F31" s="39">
        <v>6</v>
      </c>
      <c r="G31" s="39">
        <v>7</v>
      </c>
    </row>
    <row r="32" spans="1:8" s="91" customFormat="1" ht="14.25" x14ac:dyDescent="0.2">
      <c r="A32" s="92"/>
      <c r="B32" s="92" t="s">
        <v>24</v>
      </c>
      <c r="C32" s="79">
        <f>C33+C35+C37+C39+C43</f>
        <v>378497.19</v>
      </c>
      <c r="D32" s="79">
        <v>645001</v>
      </c>
      <c r="E32" s="90">
        <f>E33+E35+E37+E39+E43</f>
        <v>719890</v>
      </c>
      <c r="F32" s="90">
        <f>F33+F35+F37+F39+F43</f>
        <v>719890</v>
      </c>
      <c r="G32" s="90">
        <f>G33+G35+G37+G39+G43</f>
        <v>719890</v>
      </c>
    </row>
    <row r="33" spans="1:7" s="91" customFormat="1" ht="14.25" x14ac:dyDescent="0.2">
      <c r="A33" s="92">
        <v>1</v>
      </c>
      <c r="B33" s="92" t="s">
        <v>36</v>
      </c>
      <c r="C33" s="79">
        <v>159956.88</v>
      </c>
      <c r="D33" s="79">
        <v>256027</v>
      </c>
      <c r="E33" s="90">
        <v>318700</v>
      </c>
      <c r="F33" s="90">
        <v>318700</v>
      </c>
      <c r="G33" s="90">
        <v>318700</v>
      </c>
    </row>
    <row r="34" spans="1:7" x14ac:dyDescent="0.25">
      <c r="A34" s="51">
        <v>11</v>
      </c>
      <c r="B34" s="43" t="s">
        <v>36</v>
      </c>
      <c r="C34" s="74">
        <v>159956.88</v>
      </c>
      <c r="D34" s="74">
        <v>256027</v>
      </c>
      <c r="E34" s="42">
        <v>318700</v>
      </c>
      <c r="F34" s="42">
        <v>318700</v>
      </c>
      <c r="G34" s="42">
        <v>318700</v>
      </c>
    </row>
    <row r="35" spans="1:7" s="91" customFormat="1" ht="14.25" x14ac:dyDescent="0.2">
      <c r="A35" s="82">
        <v>3</v>
      </c>
      <c r="B35" s="92" t="s">
        <v>37</v>
      </c>
      <c r="C35" s="79">
        <v>104683.07</v>
      </c>
      <c r="D35" s="79">
        <v>109645</v>
      </c>
      <c r="E35" s="90">
        <v>111750</v>
      </c>
      <c r="F35" s="90">
        <v>111750</v>
      </c>
      <c r="G35" s="90">
        <v>111750</v>
      </c>
    </row>
    <row r="36" spans="1:7" x14ac:dyDescent="0.25">
      <c r="A36" s="52">
        <v>31</v>
      </c>
      <c r="B36" s="45" t="s">
        <v>37</v>
      </c>
      <c r="C36" s="81">
        <v>104683.07</v>
      </c>
      <c r="D36" s="81">
        <v>109645</v>
      </c>
      <c r="E36" s="42">
        <v>111750</v>
      </c>
      <c r="F36" s="42">
        <v>111750</v>
      </c>
      <c r="G36" s="42">
        <v>111750</v>
      </c>
    </row>
    <row r="37" spans="1:7" s="91" customFormat="1" ht="14.25" x14ac:dyDescent="0.2">
      <c r="A37" s="82">
        <v>4</v>
      </c>
      <c r="B37" s="92" t="s">
        <v>51</v>
      </c>
      <c r="C37" s="79">
        <v>44887.29</v>
      </c>
      <c r="D37" s="79">
        <v>57041</v>
      </c>
      <c r="E37" s="90">
        <v>57100</v>
      </c>
      <c r="F37" s="90">
        <v>57100</v>
      </c>
      <c r="G37" s="90">
        <v>57100</v>
      </c>
    </row>
    <row r="38" spans="1:7" x14ac:dyDescent="0.25">
      <c r="A38" s="52">
        <v>43</v>
      </c>
      <c r="B38" s="45" t="s">
        <v>49</v>
      </c>
      <c r="C38" s="81">
        <v>44887.29</v>
      </c>
      <c r="D38" s="81">
        <v>57041</v>
      </c>
      <c r="E38" s="42">
        <v>57100</v>
      </c>
      <c r="F38" s="42">
        <v>57100</v>
      </c>
      <c r="G38" s="42">
        <v>57100</v>
      </c>
    </row>
    <row r="39" spans="1:7" s="91" customFormat="1" ht="14.25" x14ac:dyDescent="0.2">
      <c r="A39" s="82">
        <v>5</v>
      </c>
      <c r="B39" s="88" t="s">
        <v>60</v>
      </c>
      <c r="C39" s="89">
        <v>57140</v>
      </c>
      <c r="D39" s="89">
        <v>209766</v>
      </c>
      <c r="E39" s="90">
        <f>E41+E42+E40</f>
        <v>222940</v>
      </c>
      <c r="F39" s="90">
        <f t="shared" ref="F39:G39" si="0">F41+F42+F40</f>
        <v>222940</v>
      </c>
      <c r="G39" s="90">
        <f t="shared" si="0"/>
        <v>222940</v>
      </c>
    </row>
    <row r="40" spans="1:7" s="91" customFormat="1" ht="14.25" x14ac:dyDescent="0.2">
      <c r="A40" s="113">
        <v>50</v>
      </c>
      <c r="B40" s="83" t="s">
        <v>119</v>
      </c>
      <c r="C40" s="85">
        <v>0</v>
      </c>
      <c r="D40" s="85">
        <v>0</v>
      </c>
      <c r="E40" s="86">
        <v>58000</v>
      </c>
      <c r="F40" s="86">
        <v>58000</v>
      </c>
      <c r="G40" s="86">
        <v>58000</v>
      </c>
    </row>
    <row r="41" spans="1:7" x14ac:dyDescent="0.25">
      <c r="A41" s="84">
        <v>52</v>
      </c>
      <c r="B41" s="83" t="s">
        <v>117</v>
      </c>
      <c r="C41" s="85">
        <v>57140</v>
      </c>
      <c r="D41" s="81">
        <v>57140</v>
      </c>
      <c r="E41" s="42">
        <v>11940</v>
      </c>
      <c r="F41" s="42">
        <v>11940</v>
      </c>
      <c r="G41" s="42">
        <v>11940</v>
      </c>
    </row>
    <row r="42" spans="1:7" x14ac:dyDescent="0.25">
      <c r="A42" s="84">
        <v>56</v>
      </c>
      <c r="B42" s="83" t="s">
        <v>96</v>
      </c>
      <c r="C42" s="85">
        <v>0</v>
      </c>
      <c r="D42" s="81">
        <v>152626</v>
      </c>
      <c r="E42" s="42">
        <v>153000</v>
      </c>
      <c r="F42" s="42">
        <v>153000</v>
      </c>
      <c r="G42" s="42">
        <v>153000</v>
      </c>
    </row>
    <row r="43" spans="1:7" s="91" customFormat="1" ht="14.25" x14ac:dyDescent="0.2">
      <c r="A43" s="82">
        <v>6</v>
      </c>
      <c r="B43" s="88" t="s">
        <v>61</v>
      </c>
      <c r="C43" s="89">
        <v>11829.95</v>
      </c>
      <c r="D43" s="89">
        <v>12522</v>
      </c>
      <c r="E43" s="90">
        <v>9400</v>
      </c>
      <c r="F43" s="90">
        <v>9400</v>
      </c>
      <c r="G43" s="90">
        <v>9400</v>
      </c>
    </row>
    <row r="44" spans="1:7" s="87" customFormat="1" x14ac:dyDescent="0.25">
      <c r="A44" s="84">
        <v>61</v>
      </c>
      <c r="B44" s="83" t="s">
        <v>118</v>
      </c>
      <c r="C44" s="85">
        <v>11829.95</v>
      </c>
      <c r="D44" s="85">
        <v>12522</v>
      </c>
      <c r="E44" s="86">
        <v>9400</v>
      </c>
      <c r="F44" s="86">
        <v>9400</v>
      </c>
      <c r="G44" s="86">
        <v>9400</v>
      </c>
    </row>
    <row r="46" spans="1:7" ht="25.5" x14ac:dyDescent="0.25">
      <c r="A46" s="36" t="s">
        <v>35</v>
      </c>
      <c r="B46" s="37" t="s">
        <v>21</v>
      </c>
      <c r="C46" s="38" t="s">
        <v>57</v>
      </c>
      <c r="D46" s="38" t="s">
        <v>67</v>
      </c>
      <c r="E46" s="36" t="s">
        <v>68</v>
      </c>
      <c r="F46" s="36" t="s">
        <v>69</v>
      </c>
      <c r="G46" s="36" t="s">
        <v>70</v>
      </c>
    </row>
    <row r="47" spans="1:7" s="40" customFormat="1" ht="11.25" x14ac:dyDescent="0.2">
      <c r="A47" s="39">
        <v>1</v>
      </c>
      <c r="B47" s="39">
        <v>2</v>
      </c>
      <c r="C47" s="39">
        <v>3</v>
      </c>
      <c r="D47" s="39">
        <v>4</v>
      </c>
      <c r="E47" s="39">
        <v>5</v>
      </c>
      <c r="F47" s="39">
        <v>6</v>
      </c>
      <c r="G47" s="39">
        <v>7</v>
      </c>
    </row>
    <row r="48" spans="1:7" s="91" customFormat="1" ht="14.25" x14ac:dyDescent="0.2">
      <c r="A48" s="92"/>
      <c r="B48" s="92" t="s">
        <v>29</v>
      </c>
      <c r="C48" s="79">
        <v>327045.58</v>
      </c>
      <c r="D48" s="79">
        <v>645001</v>
      </c>
      <c r="E48" s="90">
        <v>719890</v>
      </c>
      <c r="F48" s="90">
        <v>719890</v>
      </c>
      <c r="G48" s="90">
        <v>719890</v>
      </c>
    </row>
    <row r="49" spans="1:7" s="91" customFormat="1" ht="14.25" x14ac:dyDescent="0.2">
      <c r="A49" s="92">
        <v>1</v>
      </c>
      <c r="B49" s="92" t="s">
        <v>36</v>
      </c>
      <c r="C49" s="79">
        <v>159956.87999999998</v>
      </c>
      <c r="D49" s="79">
        <v>256027</v>
      </c>
      <c r="E49" s="90">
        <v>318700</v>
      </c>
      <c r="F49" s="90">
        <v>318700</v>
      </c>
      <c r="G49" s="90">
        <v>318700</v>
      </c>
    </row>
    <row r="50" spans="1:7" s="87" customFormat="1" x14ac:dyDescent="0.25">
      <c r="A50" s="93">
        <v>11</v>
      </c>
      <c r="B50" s="69" t="s">
        <v>36</v>
      </c>
      <c r="C50" s="72">
        <v>159956.87999999998</v>
      </c>
      <c r="D50" s="72">
        <v>256027</v>
      </c>
      <c r="E50" s="86">
        <v>318700</v>
      </c>
      <c r="F50" s="86">
        <v>318700</v>
      </c>
      <c r="G50" s="86">
        <v>318700</v>
      </c>
    </row>
    <row r="51" spans="1:7" s="91" customFormat="1" ht="14.25" x14ac:dyDescent="0.2">
      <c r="A51" s="82">
        <v>3</v>
      </c>
      <c r="B51" s="92" t="s">
        <v>37</v>
      </c>
      <c r="C51" s="78">
        <v>71833.679999999993</v>
      </c>
      <c r="D51" s="78">
        <v>109645</v>
      </c>
      <c r="E51" s="90">
        <v>111750</v>
      </c>
      <c r="F51" s="90">
        <v>111750</v>
      </c>
      <c r="G51" s="90">
        <v>111750</v>
      </c>
    </row>
    <row r="52" spans="1:7" s="87" customFormat="1" x14ac:dyDescent="0.25">
      <c r="A52" s="84">
        <v>31</v>
      </c>
      <c r="B52" s="83" t="s">
        <v>37</v>
      </c>
      <c r="C52" s="72">
        <v>71833.679999999993</v>
      </c>
      <c r="D52" s="72">
        <v>109645</v>
      </c>
      <c r="E52" s="86">
        <v>111750</v>
      </c>
      <c r="F52" s="86">
        <v>111750</v>
      </c>
      <c r="G52" s="86">
        <v>111750</v>
      </c>
    </row>
    <row r="53" spans="1:7" s="91" customFormat="1" ht="14.25" x14ac:dyDescent="0.2">
      <c r="A53" s="82">
        <v>4</v>
      </c>
      <c r="B53" s="92" t="s">
        <v>51</v>
      </c>
      <c r="C53" s="89">
        <v>26555.11</v>
      </c>
      <c r="D53" s="89">
        <v>57041</v>
      </c>
      <c r="E53" s="90">
        <v>57100</v>
      </c>
      <c r="F53" s="90">
        <v>57100</v>
      </c>
      <c r="G53" s="90">
        <v>57100</v>
      </c>
    </row>
    <row r="54" spans="1:7" s="87" customFormat="1" x14ac:dyDescent="0.25">
      <c r="A54" s="84">
        <v>43</v>
      </c>
      <c r="B54" s="83" t="s">
        <v>49</v>
      </c>
      <c r="C54" s="72">
        <v>26555.11</v>
      </c>
      <c r="D54" s="72">
        <v>57041</v>
      </c>
      <c r="E54" s="86">
        <v>57100</v>
      </c>
      <c r="F54" s="86">
        <v>57100</v>
      </c>
      <c r="G54" s="86">
        <v>57100</v>
      </c>
    </row>
    <row r="55" spans="1:7" s="91" customFormat="1" ht="14.25" x14ac:dyDescent="0.2">
      <c r="A55" s="82">
        <v>5</v>
      </c>
      <c r="B55" s="88" t="s">
        <v>60</v>
      </c>
      <c r="C55" s="89">
        <v>56869.96</v>
      </c>
      <c r="D55" s="89">
        <v>209766</v>
      </c>
      <c r="E55" s="90">
        <f>E56+E57+E58</f>
        <v>222940</v>
      </c>
      <c r="F55" s="90">
        <f t="shared" ref="F55:G55" si="1">F56+F57+F58</f>
        <v>222940</v>
      </c>
      <c r="G55" s="90">
        <f t="shared" si="1"/>
        <v>222940</v>
      </c>
    </row>
    <row r="56" spans="1:7" s="87" customFormat="1" x14ac:dyDescent="0.25">
      <c r="A56" s="113">
        <v>50</v>
      </c>
      <c r="B56" s="83" t="s">
        <v>119</v>
      </c>
      <c r="C56" s="85">
        <v>0</v>
      </c>
      <c r="D56" s="85">
        <v>0</v>
      </c>
      <c r="E56" s="86">
        <v>58000</v>
      </c>
      <c r="F56" s="86">
        <v>58000</v>
      </c>
      <c r="G56" s="86">
        <v>58000</v>
      </c>
    </row>
    <row r="57" spans="1:7" s="87" customFormat="1" x14ac:dyDescent="0.25">
      <c r="A57" s="84">
        <v>52</v>
      </c>
      <c r="B57" s="83" t="s">
        <v>117</v>
      </c>
      <c r="C57" s="85">
        <v>56869.96</v>
      </c>
      <c r="D57" s="85">
        <v>57140</v>
      </c>
      <c r="E57" s="86">
        <v>11940</v>
      </c>
      <c r="F57" s="86">
        <v>11940</v>
      </c>
      <c r="G57" s="86">
        <v>11940</v>
      </c>
    </row>
    <row r="58" spans="1:7" s="87" customFormat="1" x14ac:dyDescent="0.25">
      <c r="A58" s="84">
        <v>56</v>
      </c>
      <c r="B58" s="83" t="s">
        <v>96</v>
      </c>
      <c r="C58" s="85">
        <v>0</v>
      </c>
      <c r="D58" s="85">
        <v>152626</v>
      </c>
      <c r="E58" s="86">
        <v>153000</v>
      </c>
      <c r="F58" s="86">
        <v>153000</v>
      </c>
      <c r="G58" s="86">
        <v>153000</v>
      </c>
    </row>
    <row r="59" spans="1:7" s="91" customFormat="1" ht="14.25" x14ac:dyDescent="0.2">
      <c r="A59" s="82">
        <v>6</v>
      </c>
      <c r="B59" s="88" t="s">
        <v>61</v>
      </c>
      <c r="C59" s="89">
        <v>11829.95</v>
      </c>
      <c r="D59" s="89">
        <v>12522</v>
      </c>
      <c r="E59" s="90">
        <v>9400</v>
      </c>
      <c r="F59" s="90">
        <v>9400</v>
      </c>
      <c r="G59" s="90">
        <v>9400</v>
      </c>
    </row>
    <row r="60" spans="1:7" s="87" customFormat="1" x14ac:dyDescent="0.25">
      <c r="A60" s="84">
        <v>61</v>
      </c>
      <c r="B60" s="83" t="s">
        <v>118</v>
      </c>
      <c r="C60" s="85">
        <v>11829.95</v>
      </c>
      <c r="D60" s="85">
        <v>12522</v>
      </c>
      <c r="E60" s="86">
        <v>9400</v>
      </c>
      <c r="F60" s="86">
        <v>9400</v>
      </c>
      <c r="G60" s="86">
        <v>9400</v>
      </c>
    </row>
    <row r="63" spans="1:7" ht="15.75" x14ac:dyDescent="0.25">
      <c r="B63" s="141" t="s">
        <v>38</v>
      </c>
      <c r="C63" s="141"/>
      <c r="D63" s="141"/>
      <c r="E63" s="141"/>
      <c r="F63" s="141"/>
      <c r="G63" s="141"/>
    </row>
    <row r="64" spans="1:7" ht="18.75" x14ac:dyDescent="0.25">
      <c r="B64" s="31"/>
      <c r="C64" s="31"/>
      <c r="D64" s="31"/>
      <c r="E64" s="31"/>
      <c r="F64" s="31"/>
      <c r="G64" s="31"/>
    </row>
    <row r="65" spans="1:7" ht="25.5" x14ac:dyDescent="0.25">
      <c r="A65" s="36" t="s">
        <v>35</v>
      </c>
      <c r="B65" s="37" t="s">
        <v>21</v>
      </c>
      <c r="C65" s="38" t="s">
        <v>57</v>
      </c>
      <c r="D65" s="38" t="s">
        <v>67</v>
      </c>
      <c r="E65" s="36" t="s">
        <v>68</v>
      </c>
      <c r="F65" s="36" t="s">
        <v>69</v>
      </c>
      <c r="G65" s="36" t="s">
        <v>70</v>
      </c>
    </row>
    <row r="66" spans="1:7" x14ac:dyDescent="0.25">
      <c r="A66" s="39">
        <v>1</v>
      </c>
      <c r="B66" s="39">
        <v>2</v>
      </c>
      <c r="C66" s="39">
        <v>3</v>
      </c>
      <c r="D66" s="39">
        <v>4</v>
      </c>
      <c r="E66" s="39">
        <v>5</v>
      </c>
      <c r="F66" s="39">
        <v>6</v>
      </c>
      <c r="G66" s="39">
        <v>7</v>
      </c>
    </row>
    <row r="67" spans="1:7" s="95" customFormat="1" ht="14.25" x14ac:dyDescent="0.2">
      <c r="A67" s="94"/>
      <c r="B67" s="94" t="s">
        <v>29</v>
      </c>
      <c r="C67" s="79">
        <v>327045.57999999996</v>
      </c>
      <c r="D67" s="79">
        <v>645001</v>
      </c>
      <c r="E67" s="90">
        <v>719890</v>
      </c>
      <c r="F67" s="90">
        <v>719890</v>
      </c>
      <c r="G67" s="90">
        <v>719890</v>
      </c>
    </row>
    <row r="68" spans="1:7" s="95" customFormat="1" ht="14.25" x14ac:dyDescent="0.2">
      <c r="A68" s="94" t="s">
        <v>62</v>
      </c>
      <c r="B68" s="94" t="s">
        <v>76</v>
      </c>
      <c r="C68" s="79">
        <v>98113.673999999999</v>
      </c>
      <c r="D68" s="79">
        <v>193500.3</v>
      </c>
      <c r="E68" s="90">
        <v>215967.00000000006</v>
      </c>
      <c r="F68" s="90">
        <v>215967.00000000006</v>
      </c>
      <c r="G68" s="90">
        <v>215967.00000000006</v>
      </c>
    </row>
    <row r="69" spans="1:7" s="97" customFormat="1" x14ac:dyDescent="0.25">
      <c r="A69" s="96" t="s">
        <v>63</v>
      </c>
      <c r="B69" s="73" t="s">
        <v>77</v>
      </c>
      <c r="C69" s="74">
        <v>98113.673999999999</v>
      </c>
      <c r="D69" s="74">
        <v>193500.3</v>
      </c>
      <c r="E69" s="42">
        <v>215967.00000000006</v>
      </c>
      <c r="F69" s="42">
        <v>215967.00000000006</v>
      </c>
      <c r="G69" s="42">
        <v>215967.00000000006</v>
      </c>
    </row>
    <row r="70" spans="1:7" s="95" customFormat="1" ht="14.25" x14ac:dyDescent="0.2">
      <c r="A70" s="98" t="s">
        <v>64</v>
      </c>
      <c r="B70" s="94" t="s">
        <v>78</v>
      </c>
      <c r="C70" s="79">
        <v>228931.90599999999</v>
      </c>
      <c r="D70" s="79">
        <v>451500.69999999995</v>
      </c>
      <c r="E70" s="90">
        <v>503922.99999999994</v>
      </c>
      <c r="F70" s="90">
        <v>503922.99999999994</v>
      </c>
      <c r="G70" s="90">
        <v>503922.99999999994</v>
      </c>
    </row>
    <row r="71" spans="1:7" s="97" customFormat="1" x14ac:dyDescent="0.25">
      <c r="A71" s="99" t="s">
        <v>65</v>
      </c>
      <c r="B71" s="80" t="s">
        <v>79</v>
      </c>
      <c r="C71" s="81">
        <v>228931.90599999999</v>
      </c>
      <c r="D71" s="81">
        <v>451500.69999999995</v>
      </c>
      <c r="E71" s="42">
        <v>503922.99999999994</v>
      </c>
      <c r="F71" s="42">
        <v>503922.99999999994</v>
      </c>
      <c r="G71" s="42">
        <v>503922.99999999994</v>
      </c>
    </row>
  </sheetData>
  <mergeCells count="4">
    <mergeCell ref="B63:G63"/>
    <mergeCell ref="A2:G2"/>
    <mergeCell ref="A4:G4"/>
    <mergeCell ref="A28:G28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rowBreaks count="2" manualBreakCount="2">
    <brk id="26" max="6" man="1"/>
    <brk id="6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2"/>
  <sheetViews>
    <sheetView workbookViewId="0">
      <selection activeCell="D39" sqref="D39"/>
    </sheetView>
  </sheetViews>
  <sheetFormatPr defaultColWidth="8.85546875" defaultRowHeight="15" x14ac:dyDescent="0.25"/>
  <cols>
    <col min="1" max="1" width="7.85546875" style="32" bestFit="1" customWidth="1"/>
    <col min="2" max="2" width="44.7109375" style="32" customWidth="1"/>
    <col min="3" max="4" width="19.5703125" style="32" customWidth="1"/>
    <col min="5" max="8" width="19.42578125" style="32" customWidth="1"/>
    <col min="9" max="10" width="25.28515625" style="32" customWidth="1"/>
    <col min="11" max="16384" width="8.85546875" style="32"/>
  </cols>
  <sheetData>
    <row r="1" spans="1:10" ht="18.75" x14ac:dyDescent="0.25">
      <c r="A1" s="54"/>
      <c r="B1" s="31"/>
      <c r="C1" s="31"/>
      <c r="D1" s="31"/>
      <c r="E1" s="31"/>
      <c r="F1" s="31"/>
      <c r="G1" s="31"/>
      <c r="H1" s="31"/>
      <c r="I1" s="31"/>
      <c r="J1" s="31"/>
    </row>
    <row r="2" spans="1:10" ht="15.6" customHeight="1" x14ac:dyDescent="0.25">
      <c r="A2" s="141" t="s">
        <v>39</v>
      </c>
      <c r="B2" s="141"/>
      <c r="C2" s="141"/>
      <c r="D2" s="141"/>
      <c r="E2" s="141"/>
      <c r="F2" s="141"/>
      <c r="G2" s="141"/>
      <c r="H2" s="53"/>
      <c r="I2" s="34"/>
      <c r="J2" s="34"/>
    </row>
    <row r="3" spans="1:10" ht="18.75" x14ac:dyDescent="0.25">
      <c r="A3" s="31"/>
      <c r="B3" s="31"/>
      <c r="C3" s="31"/>
      <c r="D3" s="31"/>
      <c r="E3" s="31"/>
      <c r="F3" s="31"/>
      <c r="G3" s="31"/>
      <c r="H3" s="31"/>
      <c r="I3" s="33"/>
      <c r="J3" s="33"/>
    </row>
    <row r="4" spans="1:10" ht="15.6" customHeight="1" x14ac:dyDescent="0.25">
      <c r="A4" s="141" t="s">
        <v>40</v>
      </c>
      <c r="B4" s="141"/>
      <c r="C4" s="141"/>
      <c r="D4" s="141"/>
      <c r="E4" s="141"/>
      <c r="F4" s="141"/>
      <c r="G4" s="141"/>
      <c r="H4" s="53"/>
      <c r="I4" s="35"/>
      <c r="J4" s="35"/>
    </row>
    <row r="5" spans="1:10" ht="18.75" x14ac:dyDescent="0.25">
      <c r="A5" s="31"/>
      <c r="B5" s="31"/>
      <c r="C5" s="31"/>
      <c r="D5" s="31"/>
      <c r="E5" s="31"/>
      <c r="F5" s="31"/>
      <c r="G5" s="31"/>
      <c r="H5" s="31"/>
      <c r="I5" s="33"/>
      <c r="J5" s="33"/>
    </row>
    <row r="6" spans="1:10" ht="25.5" x14ac:dyDescent="0.25">
      <c r="A6" s="36" t="s">
        <v>35</v>
      </c>
      <c r="B6" s="37" t="s">
        <v>21</v>
      </c>
      <c r="C6" s="38" t="s">
        <v>57</v>
      </c>
      <c r="D6" s="38" t="s">
        <v>67</v>
      </c>
      <c r="E6" s="36" t="s">
        <v>68</v>
      </c>
      <c r="F6" s="36" t="s">
        <v>69</v>
      </c>
      <c r="G6" s="36" t="s">
        <v>70</v>
      </c>
    </row>
    <row r="7" spans="1:10" s="40" customFormat="1" ht="11.25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</row>
    <row r="8" spans="1:10" x14ac:dyDescent="0.25">
      <c r="A8" s="41">
        <v>8</v>
      </c>
      <c r="B8" s="41" t="s">
        <v>41</v>
      </c>
      <c r="C8" s="41"/>
      <c r="D8" s="41"/>
      <c r="E8" s="42"/>
      <c r="F8" s="42"/>
      <c r="G8" s="42"/>
    </row>
    <row r="9" spans="1:10" x14ac:dyDescent="0.25">
      <c r="A9" s="51">
        <v>84</v>
      </c>
      <c r="B9" s="43" t="s">
        <v>42</v>
      </c>
      <c r="C9" s="41"/>
      <c r="D9" s="41"/>
      <c r="E9" s="42"/>
      <c r="F9" s="42"/>
      <c r="G9" s="42"/>
    </row>
    <row r="10" spans="1:10" x14ac:dyDescent="0.25">
      <c r="A10" s="51" t="s">
        <v>28</v>
      </c>
      <c r="B10" s="46"/>
      <c r="C10" s="43"/>
      <c r="D10" s="43"/>
      <c r="E10" s="42"/>
      <c r="F10" s="42"/>
      <c r="G10" s="42"/>
    </row>
    <row r="11" spans="1:10" x14ac:dyDescent="0.25">
      <c r="A11" s="41">
        <v>5</v>
      </c>
      <c r="B11" s="47" t="s">
        <v>43</v>
      </c>
      <c r="C11" s="43"/>
      <c r="D11" s="43"/>
      <c r="E11" s="42"/>
      <c r="F11" s="42"/>
      <c r="G11" s="42"/>
    </row>
    <row r="12" spans="1:10" x14ac:dyDescent="0.25">
      <c r="A12" s="51">
        <v>54</v>
      </c>
      <c r="B12" s="48" t="s">
        <v>44</v>
      </c>
      <c r="C12" s="43"/>
      <c r="D12" s="43"/>
      <c r="E12" s="42"/>
      <c r="F12" s="42"/>
      <c r="G12" s="42"/>
    </row>
    <row r="13" spans="1:10" x14ac:dyDescent="0.25">
      <c r="A13" s="51" t="s">
        <v>28</v>
      </c>
      <c r="B13" s="47"/>
      <c r="C13" s="43"/>
      <c r="D13" s="43"/>
      <c r="E13" s="42"/>
      <c r="F13" s="42"/>
      <c r="G13" s="42"/>
    </row>
    <row r="16" spans="1:10" ht="15.75" x14ac:dyDescent="0.25">
      <c r="B16" s="141" t="s">
        <v>45</v>
      </c>
      <c r="C16" s="141"/>
      <c r="D16" s="141"/>
      <c r="E16" s="141"/>
      <c r="F16" s="141"/>
      <c r="G16" s="141"/>
    </row>
    <row r="17" spans="1:7" ht="18.75" x14ac:dyDescent="0.25">
      <c r="B17" s="31"/>
      <c r="C17" s="31"/>
      <c r="D17" s="31"/>
      <c r="E17" s="31"/>
      <c r="F17" s="31"/>
      <c r="G17" s="31"/>
    </row>
    <row r="18" spans="1:7" ht="25.5" x14ac:dyDescent="0.25">
      <c r="A18" s="36" t="s">
        <v>35</v>
      </c>
      <c r="B18" s="37" t="s">
        <v>21</v>
      </c>
      <c r="C18" s="38" t="s">
        <v>57</v>
      </c>
      <c r="D18" s="38" t="s">
        <v>67</v>
      </c>
      <c r="E18" s="36" t="s">
        <v>68</v>
      </c>
      <c r="F18" s="36" t="s">
        <v>69</v>
      </c>
      <c r="G18" s="36" t="s">
        <v>70</v>
      </c>
    </row>
    <row r="19" spans="1:7" ht="10.15" customHeight="1" x14ac:dyDescent="0.25">
      <c r="A19" s="39">
        <v>1</v>
      </c>
      <c r="B19" s="39">
        <v>2</v>
      </c>
      <c r="C19" s="39">
        <v>3</v>
      </c>
      <c r="D19" s="39">
        <v>4</v>
      </c>
      <c r="E19" s="39">
        <v>5</v>
      </c>
      <c r="F19" s="39">
        <v>6</v>
      </c>
      <c r="G19" s="39">
        <v>7</v>
      </c>
    </row>
    <row r="20" spans="1:7" x14ac:dyDescent="0.25">
      <c r="A20" s="41">
        <v>8</v>
      </c>
      <c r="B20" s="41" t="s">
        <v>52</v>
      </c>
      <c r="C20" s="41"/>
      <c r="D20" s="41"/>
      <c r="E20" s="42"/>
      <c r="F20" s="42"/>
      <c r="G20" s="42"/>
    </row>
    <row r="21" spans="1:7" x14ac:dyDescent="0.25">
      <c r="A21" s="51">
        <v>81</v>
      </c>
      <c r="B21" s="43" t="s">
        <v>53</v>
      </c>
      <c r="C21" s="43"/>
      <c r="D21" s="43"/>
      <c r="E21" s="42"/>
      <c r="F21" s="42"/>
      <c r="G21" s="42"/>
    </row>
    <row r="22" spans="1:7" x14ac:dyDescent="0.25">
      <c r="A22" s="67" t="s">
        <v>28</v>
      </c>
      <c r="B22" s="43"/>
      <c r="C22" s="55"/>
      <c r="D22" s="55"/>
      <c r="E22" s="55"/>
      <c r="F22" s="55"/>
      <c r="G22" s="55"/>
    </row>
    <row r="23" spans="1:7" x14ac:dyDescent="0.25">
      <c r="A23" s="55"/>
      <c r="B23" s="50"/>
      <c r="C23" s="55"/>
      <c r="D23" s="55"/>
      <c r="E23" s="55"/>
      <c r="F23" s="55"/>
      <c r="G23" s="55"/>
    </row>
    <row r="24" spans="1:7" x14ac:dyDescent="0.25">
      <c r="A24" s="55"/>
      <c r="B24" s="41" t="s">
        <v>46</v>
      </c>
      <c r="C24" s="55"/>
      <c r="D24" s="55"/>
      <c r="E24" s="55"/>
      <c r="F24" s="55"/>
      <c r="G24" s="55"/>
    </row>
    <row r="25" spans="1:7" x14ac:dyDescent="0.25">
      <c r="A25" s="41">
        <v>1</v>
      </c>
      <c r="B25" s="41" t="s">
        <v>36</v>
      </c>
      <c r="C25" s="41"/>
      <c r="D25" s="41"/>
      <c r="E25" s="42"/>
      <c r="F25" s="42"/>
      <c r="G25" s="42"/>
    </row>
    <row r="26" spans="1:7" x14ac:dyDescent="0.25">
      <c r="A26" s="51">
        <v>11</v>
      </c>
      <c r="B26" s="43" t="s">
        <v>36</v>
      </c>
      <c r="C26" s="43"/>
      <c r="D26" s="43"/>
      <c r="E26" s="42"/>
      <c r="F26" s="42"/>
      <c r="G26" s="42"/>
    </row>
    <row r="27" spans="1:7" x14ac:dyDescent="0.25">
      <c r="A27" s="67" t="s">
        <v>28</v>
      </c>
      <c r="B27" s="49"/>
      <c r="C27" s="55"/>
      <c r="D27" s="55"/>
      <c r="E27" s="55"/>
      <c r="F27" s="55"/>
      <c r="G27" s="55"/>
    </row>
    <row r="28" spans="1:7" x14ac:dyDescent="0.25">
      <c r="A28" s="41">
        <v>3</v>
      </c>
      <c r="B28" s="41" t="s">
        <v>50</v>
      </c>
      <c r="C28" s="41"/>
      <c r="D28" s="41"/>
      <c r="E28" s="42"/>
      <c r="F28" s="42"/>
      <c r="G28" s="42"/>
    </row>
    <row r="29" spans="1:7" x14ac:dyDescent="0.25">
      <c r="A29" s="51">
        <v>31</v>
      </c>
      <c r="B29" s="43" t="s">
        <v>37</v>
      </c>
      <c r="C29" s="43"/>
      <c r="D29" s="43"/>
      <c r="E29" s="42"/>
      <c r="F29" s="42"/>
      <c r="G29" s="42"/>
    </row>
    <row r="30" spans="1:7" x14ac:dyDescent="0.25">
      <c r="A30" s="41">
        <v>4</v>
      </c>
      <c r="B30" s="41" t="s">
        <v>51</v>
      </c>
      <c r="C30" s="41"/>
      <c r="D30" s="41"/>
      <c r="E30" s="42"/>
      <c r="F30" s="42"/>
      <c r="G30" s="42"/>
    </row>
    <row r="31" spans="1:7" x14ac:dyDescent="0.25">
      <c r="A31" s="51">
        <v>43</v>
      </c>
      <c r="B31" s="43" t="s">
        <v>49</v>
      </c>
      <c r="C31" s="43"/>
      <c r="D31" s="43"/>
      <c r="E31" s="42"/>
      <c r="F31" s="42"/>
      <c r="G31" s="42"/>
    </row>
    <row r="32" spans="1:7" x14ac:dyDescent="0.25">
      <c r="A32" s="51" t="s">
        <v>28</v>
      </c>
      <c r="B32" s="43"/>
      <c r="C32" s="43"/>
      <c r="D32" s="43"/>
      <c r="E32" s="42"/>
      <c r="F32" s="42"/>
      <c r="G32" s="42"/>
    </row>
  </sheetData>
  <mergeCells count="3">
    <mergeCell ref="B16:G16"/>
    <mergeCell ref="A2:G2"/>
    <mergeCell ref="A4:G4"/>
  </mergeCells>
  <pageMargins left="0.7" right="0.7" top="0.75" bottom="0.75" header="0.3" footer="0.3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91"/>
  <sheetViews>
    <sheetView tabSelected="1" zoomScale="120" zoomScaleNormal="120" workbookViewId="0">
      <selection activeCell="B31" sqref="B31"/>
    </sheetView>
  </sheetViews>
  <sheetFormatPr defaultColWidth="8.85546875" defaultRowHeight="15" x14ac:dyDescent="0.25"/>
  <cols>
    <col min="1" max="1" width="35.28515625" style="32" customWidth="1"/>
    <col min="2" max="2" width="39.42578125" style="32" customWidth="1"/>
    <col min="3" max="3" width="25.28515625" style="32" customWidth="1"/>
    <col min="4" max="4" width="26.7109375" style="32" customWidth="1"/>
    <col min="5" max="7" width="25.28515625" style="32" customWidth="1"/>
    <col min="8" max="16384" width="8.85546875" style="32"/>
  </cols>
  <sheetData>
    <row r="1" spans="1:7" ht="18.75" x14ac:dyDescent="0.25">
      <c r="A1" s="54"/>
      <c r="B1" s="31"/>
      <c r="C1" s="31"/>
      <c r="D1" s="31"/>
      <c r="E1" s="31"/>
      <c r="F1" s="33"/>
      <c r="G1" s="33"/>
    </row>
    <row r="2" spans="1:7" ht="15.75" x14ac:dyDescent="0.25">
      <c r="A2" s="141" t="s">
        <v>47</v>
      </c>
      <c r="B2" s="142"/>
      <c r="C2" s="142"/>
      <c r="D2" s="142"/>
      <c r="E2" s="142"/>
      <c r="F2" s="142"/>
      <c r="G2" s="142"/>
    </row>
    <row r="3" spans="1:7" ht="18.75" x14ac:dyDescent="0.25">
      <c r="A3" s="31"/>
      <c r="B3" s="31"/>
      <c r="C3" s="31"/>
      <c r="D3" s="31"/>
      <c r="E3" s="31"/>
      <c r="F3" s="33"/>
      <c r="G3" s="33"/>
    </row>
    <row r="4" spans="1:7" ht="25.5" x14ac:dyDescent="0.25">
      <c r="A4" s="36" t="s">
        <v>48</v>
      </c>
      <c r="B4" s="36" t="s">
        <v>21</v>
      </c>
      <c r="C4" s="38" t="s">
        <v>57</v>
      </c>
      <c r="D4" s="38" t="s">
        <v>67</v>
      </c>
      <c r="E4" s="36" t="s">
        <v>68</v>
      </c>
      <c r="F4" s="36" t="s">
        <v>69</v>
      </c>
      <c r="G4" s="36" t="s">
        <v>70</v>
      </c>
    </row>
    <row r="5" spans="1:7" s="40" customFormat="1" ht="11.25" x14ac:dyDescent="0.2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</row>
    <row r="6" spans="1:7" s="91" customFormat="1" ht="14.25" x14ac:dyDescent="0.2">
      <c r="A6" s="106" t="s">
        <v>71</v>
      </c>
      <c r="B6" s="106" t="s">
        <v>72</v>
      </c>
      <c r="C6" s="90">
        <f t="shared" ref="C6:G8" si="0">C7</f>
        <v>327045.58</v>
      </c>
      <c r="D6" s="90">
        <f t="shared" si="0"/>
        <v>645001</v>
      </c>
      <c r="E6" s="90">
        <f t="shared" si="0"/>
        <v>719890</v>
      </c>
      <c r="F6" s="90">
        <f t="shared" si="0"/>
        <v>719890</v>
      </c>
      <c r="G6" s="90">
        <f t="shared" si="0"/>
        <v>719890</v>
      </c>
    </row>
    <row r="7" spans="1:7" s="91" customFormat="1" ht="14.25" x14ac:dyDescent="0.2">
      <c r="A7" s="111" t="s">
        <v>73</v>
      </c>
      <c r="B7" s="106" t="s">
        <v>72</v>
      </c>
      <c r="C7" s="90">
        <f t="shared" si="0"/>
        <v>327045.58</v>
      </c>
      <c r="D7" s="90">
        <f t="shared" si="0"/>
        <v>645001</v>
      </c>
      <c r="E7" s="90">
        <f t="shared" si="0"/>
        <v>719890</v>
      </c>
      <c r="F7" s="90">
        <f t="shared" si="0"/>
        <v>719890</v>
      </c>
      <c r="G7" s="90">
        <f t="shared" si="0"/>
        <v>719890</v>
      </c>
    </row>
    <row r="8" spans="1:7" s="91" customFormat="1" ht="14.25" x14ac:dyDescent="0.2">
      <c r="A8" s="111" t="s">
        <v>74</v>
      </c>
      <c r="B8" s="106" t="s">
        <v>75</v>
      </c>
      <c r="C8" s="90">
        <f t="shared" si="0"/>
        <v>327045.58</v>
      </c>
      <c r="D8" s="90">
        <f t="shared" si="0"/>
        <v>645001</v>
      </c>
      <c r="E8" s="90">
        <f t="shared" si="0"/>
        <v>719890</v>
      </c>
      <c r="F8" s="90">
        <f t="shared" si="0"/>
        <v>719890</v>
      </c>
      <c r="G8" s="90">
        <f t="shared" si="0"/>
        <v>719890</v>
      </c>
    </row>
    <row r="9" spans="1:7" s="91" customFormat="1" ht="38.25" x14ac:dyDescent="0.2">
      <c r="A9" s="111" t="s">
        <v>81</v>
      </c>
      <c r="B9" s="106" t="s">
        <v>82</v>
      </c>
      <c r="C9" s="90">
        <f>C15</f>
        <v>327045.58</v>
      </c>
      <c r="D9" s="90">
        <f>D15</f>
        <v>645001</v>
      </c>
      <c r="E9" s="90">
        <f>E15</f>
        <v>719890</v>
      </c>
      <c r="F9" s="90">
        <f>F15</f>
        <v>719890</v>
      </c>
      <c r="G9" s="90">
        <f>G15</f>
        <v>719890</v>
      </c>
    </row>
    <row r="10" spans="1:7" x14ac:dyDescent="0.25">
      <c r="A10" s="66" t="s">
        <v>93</v>
      </c>
      <c r="B10" s="56" t="s">
        <v>36</v>
      </c>
      <c r="C10" s="42">
        <v>159956.87999999998</v>
      </c>
      <c r="D10" s="42">
        <v>256027</v>
      </c>
      <c r="E10" s="42">
        <f>E17+E36+E46+E55+E68+E81</f>
        <v>318700</v>
      </c>
      <c r="F10" s="42">
        <f>F17+F36+F46+F55+F68+F81</f>
        <v>318700</v>
      </c>
      <c r="G10" s="42">
        <f>G17+G36+G46+G55+G68+G81</f>
        <v>318700</v>
      </c>
    </row>
    <row r="11" spans="1:7" x14ac:dyDescent="0.25">
      <c r="A11" s="66" t="s">
        <v>94</v>
      </c>
      <c r="B11" s="56" t="s">
        <v>37</v>
      </c>
      <c r="C11" s="42">
        <v>71833.679999999993</v>
      </c>
      <c r="D11" s="42">
        <v>109645</v>
      </c>
      <c r="E11" s="42">
        <f>E21+E39+E58+E71+E86</f>
        <v>111750</v>
      </c>
      <c r="F11" s="42">
        <f>F21+F39+F58+F71+F86</f>
        <v>111750</v>
      </c>
      <c r="G11" s="42">
        <f>G21+G39+G58+G71+G86</f>
        <v>111750</v>
      </c>
    </row>
    <row r="12" spans="1:7" x14ac:dyDescent="0.25">
      <c r="A12" s="66" t="s">
        <v>113</v>
      </c>
      <c r="B12" s="56" t="s">
        <v>51</v>
      </c>
      <c r="C12" s="42">
        <v>26555.11</v>
      </c>
      <c r="D12" s="42">
        <v>57041</v>
      </c>
      <c r="E12" s="42">
        <f>E26+E42+E74</f>
        <v>57100</v>
      </c>
      <c r="F12" s="42">
        <f>F26+F42+F74</f>
        <v>57100</v>
      </c>
      <c r="G12" s="42">
        <f>G26+G42+G74</f>
        <v>57100</v>
      </c>
    </row>
    <row r="13" spans="1:7" x14ac:dyDescent="0.25">
      <c r="A13" s="66" t="s">
        <v>114</v>
      </c>
      <c r="B13" s="56" t="s">
        <v>60</v>
      </c>
      <c r="C13" s="42">
        <v>56869.96</v>
      </c>
      <c r="D13" s="42">
        <v>209766</v>
      </c>
      <c r="E13" s="42">
        <f>E32+E49+E61+E89</f>
        <v>218940</v>
      </c>
      <c r="F13" s="42">
        <f>F32+F49+F61+F89</f>
        <v>218940</v>
      </c>
      <c r="G13" s="42">
        <f>G32+G49+G61+G89</f>
        <v>218940</v>
      </c>
    </row>
    <row r="14" spans="1:7" x14ac:dyDescent="0.25">
      <c r="A14" s="66" t="s">
        <v>115</v>
      </c>
      <c r="B14" s="56" t="s">
        <v>61</v>
      </c>
      <c r="C14" s="42">
        <v>11829.95</v>
      </c>
      <c r="D14" s="42">
        <v>12522</v>
      </c>
      <c r="E14" s="42">
        <f>E64+E77</f>
        <v>9400</v>
      </c>
      <c r="F14" s="42">
        <f>F64+F77</f>
        <v>9400</v>
      </c>
      <c r="G14" s="42">
        <f>G64+G77</f>
        <v>9400</v>
      </c>
    </row>
    <row r="15" spans="1:7" s="109" customFormat="1" ht="25.5" x14ac:dyDescent="0.2">
      <c r="A15" s="108" t="s">
        <v>80</v>
      </c>
      <c r="B15" s="106" t="s">
        <v>83</v>
      </c>
      <c r="C15" s="110">
        <f>C16+C35+C45+C54+C67+C80</f>
        <v>327045.58</v>
      </c>
      <c r="D15" s="110">
        <f>D16+D35+D45+D54+D67+D80</f>
        <v>645001</v>
      </c>
      <c r="E15" s="110">
        <f>E16+E35+E45+E54+E67+E80</f>
        <v>719890</v>
      </c>
      <c r="F15" s="110">
        <f>F16+F35+F45+F54+F67+F80</f>
        <v>719890</v>
      </c>
      <c r="G15" s="110">
        <f>G16+G35+G45+G54+G67+G80</f>
        <v>719890</v>
      </c>
    </row>
    <row r="16" spans="1:7" s="91" customFormat="1" ht="25.5" x14ac:dyDescent="0.2">
      <c r="A16" s="105" t="s">
        <v>84</v>
      </c>
      <c r="B16" s="106" t="s">
        <v>85</v>
      </c>
      <c r="C16" s="90">
        <v>244286.26</v>
      </c>
      <c r="D16" s="90">
        <f>D17+D21+D26+D32</f>
        <v>372183</v>
      </c>
      <c r="E16" s="90">
        <f>E17+E21+E26+E32+E29</f>
        <v>425740</v>
      </c>
      <c r="F16" s="90">
        <f t="shared" ref="F16:G16" si="1">F17+F21+F26+F32+F29</f>
        <v>425740</v>
      </c>
      <c r="G16" s="90">
        <f t="shared" si="1"/>
        <v>425740</v>
      </c>
    </row>
    <row r="17" spans="1:7" x14ac:dyDescent="0.25">
      <c r="A17" s="65" t="s">
        <v>86</v>
      </c>
      <c r="B17" s="56" t="s">
        <v>36</v>
      </c>
      <c r="C17" s="42">
        <v>145499</v>
      </c>
      <c r="D17" s="42">
        <f>D18</f>
        <v>212285</v>
      </c>
      <c r="E17" s="42">
        <f>E18</f>
        <v>261000</v>
      </c>
      <c r="F17" s="42">
        <f>F18</f>
        <v>261000</v>
      </c>
      <c r="G17" s="42">
        <f>G18</f>
        <v>261000</v>
      </c>
    </row>
    <row r="18" spans="1:7" x14ac:dyDescent="0.25">
      <c r="A18" s="58" t="s">
        <v>87</v>
      </c>
      <c r="B18" s="59" t="s">
        <v>30</v>
      </c>
      <c r="C18" s="42">
        <f>C19+C20</f>
        <v>145499</v>
      </c>
      <c r="D18" s="42">
        <f>D19+D20</f>
        <v>212285</v>
      </c>
      <c r="E18" s="42">
        <f>E19+E20</f>
        <v>261000</v>
      </c>
      <c r="F18" s="42">
        <f>F19+F20</f>
        <v>261000</v>
      </c>
      <c r="G18" s="42">
        <f>G19+G20</f>
        <v>261000</v>
      </c>
    </row>
    <row r="19" spans="1:7" x14ac:dyDescent="0.25">
      <c r="A19" s="60" t="s">
        <v>88</v>
      </c>
      <c r="B19" s="59" t="s">
        <v>31</v>
      </c>
      <c r="C19" s="42">
        <v>128692</v>
      </c>
      <c r="D19" s="42">
        <v>190000</v>
      </c>
      <c r="E19" s="42">
        <v>235000</v>
      </c>
      <c r="F19" s="42">
        <v>235000</v>
      </c>
      <c r="G19" s="42">
        <v>235000</v>
      </c>
    </row>
    <row r="20" spans="1:7" x14ac:dyDescent="0.25">
      <c r="A20" s="60" t="s">
        <v>89</v>
      </c>
      <c r="B20" s="59" t="s">
        <v>32</v>
      </c>
      <c r="C20" s="42">
        <v>16807</v>
      </c>
      <c r="D20" s="42">
        <v>22285</v>
      </c>
      <c r="E20" s="42">
        <v>26000</v>
      </c>
      <c r="F20" s="42">
        <v>26000</v>
      </c>
      <c r="G20" s="42">
        <v>26000</v>
      </c>
    </row>
    <row r="21" spans="1:7" x14ac:dyDescent="0.25">
      <c r="A21" s="65" t="s">
        <v>90</v>
      </c>
      <c r="B21" s="104" t="s">
        <v>37</v>
      </c>
      <c r="C21" s="42">
        <v>65865.48</v>
      </c>
      <c r="D21" s="42">
        <f>D22</f>
        <v>95513</v>
      </c>
      <c r="E21" s="42">
        <f>E23+E24+E25</f>
        <v>97500</v>
      </c>
      <c r="F21" s="42">
        <f>F23+F24+F25</f>
        <v>97500</v>
      </c>
      <c r="G21" s="42">
        <f>G23+G24+G25</f>
        <v>97500</v>
      </c>
    </row>
    <row r="22" spans="1:7" x14ac:dyDescent="0.25">
      <c r="A22" s="58" t="s">
        <v>87</v>
      </c>
      <c r="B22" s="59" t="s">
        <v>30</v>
      </c>
      <c r="C22" s="42">
        <f>C23+C24+C25</f>
        <v>65865.48</v>
      </c>
      <c r="D22" s="42">
        <f>D23+D24+D25</f>
        <v>95513</v>
      </c>
      <c r="E22" s="42">
        <v>97500</v>
      </c>
      <c r="F22" s="42">
        <v>97500</v>
      </c>
      <c r="G22" s="42">
        <v>97500</v>
      </c>
    </row>
    <row r="23" spans="1:7" x14ac:dyDescent="0.25">
      <c r="A23" s="60" t="s">
        <v>88</v>
      </c>
      <c r="B23" s="59" t="s">
        <v>31</v>
      </c>
      <c r="C23" s="42">
        <v>11647.83</v>
      </c>
      <c r="D23" s="42">
        <v>13000</v>
      </c>
      <c r="E23" s="42">
        <v>13000</v>
      </c>
      <c r="F23" s="42">
        <v>13000</v>
      </c>
      <c r="G23" s="42">
        <v>13000</v>
      </c>
    </row>
    <row r="24" spans="1:7" x14ac:dyDescent="0.25">
      <c r="A24" s="60" t="s">
        <v>89</v>
      </c>
      <c r="B24" s="59" t="s">
        <v>32</v>
      </c>
      <c r="C24" s="42">
        <v>53206</v>
      </c>
      <c r="D24" s="42">
        <v>81153</v>
      </c>
      <c r="E24" s="42">
        <v>83200</v>
      </c>
      <c r="F24" s="42">
        <v>83200</v>
      </c>
      <c r="G24" s="42">
        <v>83200</v>
      </c>
    </row>
    <row r="25" spans="1:7" x14ac:dyDescent="0.25">
      <c r="A25" s="60" t="s">
        <v>91</v>
      </c>
      <c r="B25" s="59" t="s">
        <v>58</v>
      </c>
      <c r="C25" s="42">
        <v>1011.65</v>
      </c>
      <c r="D25" s="42">
        <v>1360</v>
      </c>
      <c r="E25" s="42">
        <v>1300</v>
      </c>
      <c r="F25" s="42">
        <v>1300</v>
      </c>
      <c r="G25" s="42">
        <v>1300</v>
      </c>
    </row>
    <row r="26" spans="1:7" x14ac:dyDescent="0.25">
      <c r="A26" s="65" t="s">
        <v>92</v>
      </c>
      <c r="B26" s="104" t="s">
        <v>49</v>
      </c>
      <c r="C26" s="42">
        <v>20014.36</v>
      </c>
      <c r="D26" s="42">
        <f>D27</f>
        <v>51245</v>
      </c>
      <c r="E26" s="42">
        <f>E28</f>
        <v>51300</v>
      </c>
      <c r="F26" s="42">
        <f>F28</f>
        <v>51300</v>
      </c>
      <c r="G26" s="42">
        <f>G28</f>
        <v>51300</v>
      </c>
    </row>
    <row r="27" spans="1:7" x14ac:dyDescent="0.25">
      <c r="A27" s="58" t="s">
        <v>87</v>
      </c>
      <c r="B27" s="59" t="s">
        <v>30</v>
      </c>
      <c r="C27" s="42">
        <v>20014.36</v>
      </c>
      <c r="D27" s="42">
        <f>D28</f>
        <v>51245</v>
      </c>
      <c r="E27" s="42">
        <v>51300</v>
      </c>
      <c r="F27" s="42">
        <v>51300</v>
      </c>
      <c r="G27" s="42">
        <v>51300</v>
      </c>
    </row>
    <row r="28" spans="1:7" x14ac:dyDescent="0.25">
      <c r="A28" s="60" t="s">
        <v>89</v>
      </c>
      <c r="B28" s="59" t="s">
        <v>32</v>
      </c>
      <c r="C28" s="42">
        <v>20014.36</v>
      </c>
      <c r="D28" s="42">
        <v>51245</v>
      </c>
      <c r="E28" s="42">
        <v>51300</v>
      </c>
      <c r="F28" s="42">
        <v>51300</v>
      </c>
      <c r="G28" s="42">
        <v>51300</v>
      </c>
    </row>
    <row r="29" spans="1:7" x14ac:dyDescent="0.25">
      <c r="A29" s="114" t="s">
        <v>120</v>
      </c>
      <c r="B29" s="104" t="s">
        <v>119</v>
      </c>
      <c r="C29" s="42">
        <v>0</v>
      </c>
      <c r="D29" s="42">
        <v>0</v>
      </c>
      <c r="E29" s="42">
        <v>4000</v>
      </c>
      <c r="F29" s="42">
        <v>4000</v>
      </c>
      <c r="G29" s="42">
        <v>4000</v>
      </c>
    </row>
    <row r="30" spans="1:7" x14ac:dyDescent="0.25">
      <c r="A30" s="58" t="s">
        <v>87</v>
      </c>
      <c r="B30" s="59" t="s">
        <v>30</v>
      </c>
      <c r="C30" s="42">
        <v>0</v>
      </c>
      <c r="D30" s="42">
        <v>0</v>
      </c>
      <c r="E30" s="42">
        <v>4000</v>
      </c>
      <c r="F30" s="42">
        <v>4000</v>
      </c>
      <c r="G30" s="42">
        <v>4000</v>
      </c>
    </row>
    <row r="31" spans="1:7" x14ac:dyDescent="0.25">
      <c r="A31" s="60" t="s">
        <v>89</v>
      </c>
      <c r="B31" s="59" t="s">
        <v>32</v>
      </c>
      <c r="C31" s="42">
        <v>0</v>
      </c>
      <c r="D31" s="42">
        <v>0</v>
      </c>
      <c r="E31" s="42">
        <v>4000</v>
      </c>
      <c r="F31" s="42">
        <v>4000</v>
      </c>
      <c r="G31" s="42">
        <v>4000</v>
      </c>
    </row>
    <row r="32" spans="1:7" x14ac:dyDescent="0.25">
      <c r="A32" s="65" t="s">
        <v>97</v>
      </c>
      <c r="B32" s="104" t="s">
        <v>98</v>
      </c>
      <c r="C32" s="42">
        <v>12907.4</v>
      </c>
      <c r="D32" s="42">
        <v>13140</v>
      </c>
      <c r="E32" s="42">
        <v>11940</v>
      </c>
      <c r="F32" s="42">
        <v>11940</v>
      </c>
      <c r="G32" s="42">
        <v>11940</v>
      </c>
    </row>
    <row r="33" spans="1:7" x14ac:dyDescent="0.25">
      <c r="A33" s="58" t="s">
        <v>87</v>
      </c>
      <c r="B33" s="59" t="s">
        <v>30</v>
      </c>
      <c r="C33" s="42">
        <v>12907.4</v>
      </c>
      <c r="D33" s="42">
        <v>13140</v>
      </c>
      <c r="E33" s="42">
        <v>11940</v>
      </c>
      <c r="F33" s="42">
        <v>11940</v>
      </c>
      <c r="G33" s="42">
        <v>11940</v>
      </c>
    </row>
    <row r="34" spans="1:7" x14ac:dyDescent="0.25">
      <c r="A34" s="60" t="s">
        <v>89</v>
      </c>
      <c r="B34" s="59" t="s">
        <v>32</v>
      </c>
      <c r="C34" s="42">
        <v>12907.4</v>
      </c>
      <c r="D34" s="42">
        <v>13140</v>
      </c>
      <c r="E34" s="42">
        <v>11940</v>
      </c>
      <c r="F34" s="42">
        <v>11940</v>
      </c>
      <c r="G34" s="42">
        <v>11940</v>
      </c>
    </row>
    <row r="35" spans="1:7" s="91" customFormat="1" ht="25.5" x14ac:dyDescent="0.2">
      <c r="A35" s="108" t="s">
        <v>99</v>
      </c>
      <c r="B35" s="106" t="s">
        <v>100</v>
      </c>
      <c r="C35" s="90">
        <v>14367.39</v>
      </c>
      <c r="D35" s="90">
        <f>D36+D39+D42</f>
        <v>13060</v>
      </c>
      <c r="E35" s="90">
        <f>E36+E39+E42</f>
        <v>15500</v>
      </c>
      <c r="F35" s="90">
        <f>F36+F39+F42</f>
        <v>15500</v>
      </c>
      <c r="G35" s="90">
        <f>G36+G39+G42</f>
        <v>15500</v>
      </c>
    </row>
    <row r="36" spans="1:7" x14ac:dyDescent="0.25">
      <c r="A36" s="65" t="s">
        <v>86</v>
      </c>
      <c r="B36" s="56" t="s">
        <v>36</v>
      </c>
      <c r="C36" s="42">
        <v>2654</v>
      </c>
      <c r="D36" s="42">
        <v>2654</v>
      </c>
      <c r="E36" s="42">
        <v>5000</v>
      </c>
      <c r="F36" s="42">
        <v>5000</v>
      </c>
      <c r="G36" s="42">
        <v>5000</v>
      </c>
    </row>
    <row r="37" spans="1:7" x14ac:dyDescent="0.25">
      <c r="A37" s="58" t="s">
        <v>101</v>
      </c>
      <c r="B37" s="59" t="s">
        <v>33</v>
      </c>
      <c r="C37" s="42">
        <v>2654</v>
      </c>
      <c r="D37" s="42">
        <v>2654</v>
      </c>
      <c r="E37" s="42">
        <v>5000</v>
      </c>
      <c r="F37" s="42">
        <v>5000</v>
      </c>
      <c r="G37" s="42">
        <v>5000</v>
      </c>
    </row>
    <row r="38" spans="1:7" ht="25.5" x14ac:dyDescent="0.25">
      <c r="A38" s="60" t="s">
        <v>102</v>
      </c>
      <c r="B38" s="59" t="s">
        <v>59</v>
      </c>
      <c r="C38" s="42">
        <v>2654</v>
      </c>
      <c r="D38" s="42">
        <v>2654</v>
      </c>
      <c r="E38" s="42">
        <v>5000</v>
      </c>
      <c r="F38" s="42">
        <v>5000</v>
      </c>
      <c r="G38" s="42">
        <v>5000</v>
      </c>
    </row>
    <row r="39" spans="1:7" x14ac:dyDescent="0.25">
      <c r="A39" s="65" t="s">
        <v>90</v>
      </c>
      <c r="B39" s="104" t="s">
        <v>37</v>
      </c>
      <c r="C39" s="42">
        <v>5172.6400000000003</v>
      </c>
      <c r="D39" s="42">
        <v>5406</v>
      </c>
      <c r="E39" s="42">
        <v>5500</v>
      </c>
      <c r="F39" s="42">
        <v>5500</v>
      </c>
      <c r="G39" s="42">
        <v>5500</v>
      </c>
    </row>
    <row r="40" spans="1:7" x14ac:dyDescent="0.25">
      <c r="A40" s="58" t="s">
        <v>101</v>
      </c>
      <c r="B40" s="59" t="s">
        <v>33</v>
      </c>
      <c r="C40" s="42">
        <v>5172.6400000000003</v>
      </c>
      <c r="D40" s="42">
        <v>5406</v>
      </c>
      <c r="E40" s="42">
        <v>5500</v>
      </c>
      <c r="F40" s="42">
        <v>5500</v>
      </c>
      <c r="G40" s="42">
        <v>5500</v>
      </c>
    </row>
    <row r="41" spans="1:7" ht="25.5" x14ac:dyDescent="0.25">
      <c r="A41" s="60" t="s">
        <v>102</v>
      </c>
      <c r="B41" s="59" t="s">
        <v>59</v>
      </c>
      <c r="C41" s="42">
        <v>5172.6400000000003</v>
      </c>
      <c r="D41" s="42">
        <v>5406</v>
      </c>
      <c r="E41" s="42">
        <v>5500</v>
      </c>
      <c r="F41" s="42">
        <v>5500</v>
      </c>
      <c r="G41" s="42">
        <v>5500</v>
      </c>
    </row>
    <row r="42" spans="1:7" x14ac:dyDescent="0.25">
      <c r="A42" s="65" t="s">
        <v>92</v>
      </c>
      <c r="B42" s="104" t="s">
        <v>49</v>
      </c>
      <c r="C42" s="42">
        <v>6540.75</v>
      </c>
      <c r="D42" s="42">
        <v>5000</v>
      </c>
      <c r="E42" s="42">
        <v>5000</v>
      </c>
      <c r="F42" s="42">
        <v>5000</v>
      </c>
      <c r="G42" s="42">
        <v>5000</v>
      </c>
    </row>
    <row r="43" spans="1:7" x14ac:dyDescent="0.25">
      <c r="A43" s="58" t="s">
        <v>101</v>
      </c>
      <c r="B43" s="59" t="s">
        <v>33</v>
      </c>
      <c r="C43" s="42">
        <v>6540.75</v>
      </c>
      <c r="D43" s="42">
        <v>5000</v>
      </c>
      <c r="E43" s="42">
        <v>5000</v>
      </c>
      <c r="F43" s="42">
        <v>5000</v>
      </c>
      <c r="G43" s="42">
        <v>5000</v>
      </c>
    </row>
    <row r="44" spans="1:7" ht="25.5" x14ac:dyDescent="0.25">
      <c r="A44" s="60" t="s">
        <v>102</v>
      </c>
      <c r="B44" s="59" t="s">
        <v>59</v>
      </c>
      <c r="C44" s="42">
        <v>6540.75</v>
      </c>
      <c r="D44" s="42">
        <v>5000</v>
      </c>
      <c r="E44" s="42">
        <v>5000</v>
      </c>
      <c r="F44" s="42">
        <v>5000</v>
      </c>
      <c r="G44" s="42">
        <v>5000</v>
      </c>
    </row>
    <row r="45" spans="1:7" s="91" customFormat="1" ht="25.5" x14ac:dyDescent="0.2">
      <c r="A45" s="108" t="s">
        <v>103</v>
      </c>
      <c r="B45" s="106" t="s">
        <v>104</v>
      </c>
      <c r="C45" s="90">
        <v>0</v>
      </c>
      <c r="D45" s="90">
        <f>D46+D49</f>
        <v>179560</v>
      </c>
      <c r="E45" s="90">
        <f>E46+E49</f>
        <v>180000</v>
      </c>
      <c r="F45" s="90">
        <f>F46+F49</f>
        <v>180000</v>
      </c>
      <c r="G45" s="90">
        <f>G46+G49</f>
        <v>180000</v>
      </c>
    </row>
    <row r="46" spans="1:7" x14ac:dyDescent="0.25">
      <c r="A46" s="65" t="s">
        <v>86</v>
      </c>
      <c r="B46" s="56" t="s">
        <v>36</v>
      </c>
      <c r="C46" s="42">
        <v>0</v>
      </c>
      <c r="D46" s="42">
        <v>26934</v>
      </c>
      <c r="E46" s="42">
        <v>27000</v>
      </c>
      <c r="F46" s="42">
        <v>27000</v>
      </c>
      <c r="G46" s="42">
        <v>27000</v>
      </c>
    </row>
    <row r="47" spans="1:7" x14ac:dyDescent="0.25">
      <c r="A47" s="58" t="s">
        <v>101</v>
      </c>
      <c r="B47" s="59" t="s">
        <v>33</v>
      </c>
      <c r="C47" s="42">
        <v>0</v>
      </c>
      <c r="D47" s="42">
        <v>26934</v>
      </c>
      <c r="E47" s="42">
        <v>27000</v>
      </c>
      <c r="F47" s="42">
        <v>27000</v>
      </c>
      <c r="G47" s="42">
        <v>27000</v>
      </c>
    </row>
    <row r="48" spans="1:7" ht="25.5" x14ac:dyDescent="0.25">
      <c r="A48" s="60" t="s">
        <v>105</v>
      </c>
      <c r="B48" s="59" t="s">
        <v>66</v>
      </c>
      <c r="C48" s="42">
        <v>0</v>
      </c>
      <c r="D48" s="42">
        <v>26934</v>
      </c>
      <c r="E48" s="42">
        <v>27000</v>
      </c>
      <c r="F48" s="42">
        <v>27000</v>
      </c>
      <c r="G48" s="42">
        <v>27000</v>
      </c>
    </row>
    <row r="49" spans="1:7" x14ac:dyDescent="0.25">
      <c r="A49" s="65" t="s">
        <v>95</v>
      </c>
      <c r="B49" s="104" t="s">
        <v>96</v>
      </c>
      <c r="C49" s="42">
        <v>0</v>
      </c>
      <c r="D49" s="42">
        <f>D52+D50</f>
        <v>152626</v>
      </c>
      <c r="E49" s="42">
        <f>E52+E50</f>
        <v>153000</v>
      </c>
      <c r="F49" s="42">
        <f>F52+F50</f>
        <v>153000</v>
      </c>
      <c r="G49" s="42">
        <f>G52+G50</f>
        <v>153000</v>
      </c>
    </row>
    <row r="50" spans="1:7" x14ac:dyDescent="0.25">
      <c r="A50" s="58" t="s">
        <v>87</v>
      </c>
      <c r="B50" s="59" t="s">
        <v>30</v>
      </c>
      <c r="C50" s="42">
        <v>0</v>
      </c>
      <c r="D50" s="42">
        <v>45787.799999999996</v>
      </c>
      <c r="E50" s="42">
        <v>46000</v>
      </c>
      <c r="F50" s="42">
        <v>46000</v>
      </c>
      <c r="G50" s="42">
        <v>46000</v>
      </c>
    </row>
    <row r="51" spans="1:7" x14ac:dyDescent="0.25">
      <c r="A51" s="60" t="s">
        <v>89</v>
      </c>
      <c r="B51" s="59" t="s">
        <v>32</v>
      </c>
      <c r="C51" s="42">
        <v>0</v>
      </c>
      <c r="D51" s="42">
        <v>45787.799999999996</v>
      </c>
      <c r="E51" s="42">
        <v>46000</v>
      </c>
      <c r="F51" s="42">
        <v>46000</v>
      </c>
      <c r="G51" s="42">
        <v>46000</v>
      </c>
    </row>
    <row r="52" spans="1:7" x14ac:dyDescent="0.25">
      <c r="A52" s="58" t="s">
        <v>101</v>
      </c>
      <c r="B52" s="59" t="s">
        <v>33</v>
      </c>
      <c r="C52" s="42">
        <v>0</v>
      </c>
      <c r="D52" s="42">
        <v>106838.2</v>
      </c>
      <c r="E52" s="42">
        <v>107000</v>
      </c>
      <c r="F52" s="42">
        <v>107000</v>
      </c>
      <c r="G52" s="42">
        <v>107000</v>
      </c>
    </row>
    <row r="53" spans="1:7" ht="25.5" x14ac:dyDescent="0.25">
      <c r="A53" s="60" t="s">
        <v>102</v>
      </c>
      <c r="B53" s="59" t="s">
        <v>59</v>
      </c>
      <c r="C53" s="42">
        <v>0</v>
      </c>
      <c r="D53" s="42">
        <v>106838.2</v>
      </c>
      <c r="E53" s="42">
        <v>107000</v>
      </c>
      <c r="F53" s="42">
        <v>107000</v>
      </c>
      <c r="G53" s="42">
        <v>107000</v>
      </c>
    </row>
    <row r="54" spans="1:7" s="91" customFormat="1" ht="14.25" x14ac:dyDescent="0.2">
      <c r="A54" s="57" t="s">
        <v>107</v>
      </c>
      <c r="B54" s="107" t="s">
        <v>106</v>
      </c>
      <c r="C54" s="90">
        <v>10527.06</v>
      </c>
      <c r="D54" s="90">
        <f>D55+D58+D61+D64</f>
        <v>7226</v>
      </c>
      <c r="E54" s="90">
        <f>E55+E58+E61+E64</f>
        <v>8750</v>
      </c>
      <c r="F54" s="90">
        <f>F55+F58+F61+F64</f>
        <v>8750</v>
      </c>
      <c r="G54" s="90">
        <f>G55+G58+G61+G64</f>
        <v>8750</v>
      </c>
    </row>
    <row r="55" spans="1:7" x14ac:dyDescent="0.25">
      <c r="A55" s="65" t="s">
        <v>86</v>
      </c>
      <c r="B55" s="56" t="s">
        <v>36</v>
      </c>
      <c r="C55" s="42">
        <v>1326.68</v>
      </c>
      <c r="D55" s="42">
        <v>1500</v>
      </c>
      <c r="E55" s="42">
        <v>3000</v>
      </c>
      <c r="F55" s="42">
        <v>3000</v>
      </c>
      <c r="G55" s="42">
        <v>3000</v>
      </c>
    </row>
    <row r="56" spans="1:7" x14ac:dyDescent="0.25">
      <c r="A56" s="58" t="s">
        <v>87</v>
      </c>
      <c r="B56" s="59" t="s">
        <v>30</v>
      </c>
      <c r="C56" s="42">
        <v>1326.68</v>
      </c>
      <c r="D56" s="42">
        <v>1500</v>
      </c>
      <c r="E56" s="42">
        <v>3000</v>
      </c>
      <c r="F56" s="42">
        <v>3000</v>
      </c>
      <c r="G56" s="42">
        <v>3000</v>
      </c>
    </row>
    <row r="57" spans="1:7" x14ac:dyDescent="0.25">
      <c r="A57" s="60" t="s">
        <v>89</v>
      </c>
      <c r="B57" s="59" t="s">
        <v>32</v>
      </c>
      <c r="C57" s="42">
        <v>1326.68</v>
      </c>
      <c r="D57" s="42">
        <v>1500</v>
      </c>
      <c r="E57" s="42">
        <v>3000</v>
      </c>
      <c r="F57" s="42">
        <v>3000</v>
      </c>
      <c r="G57" s="42">
        <v>3000</v>
      </c>
    </row>
    <row r="58" spans="1:7" x14ac:dyDescent="0.25">
      <c r="A58" s="65" t="s">
        <v>90</v>
      </c>
      <c r="B58" s="104" t="s">
        <v>37</v>
      </c>
      <c r="C58" s="42">
        <v>111.94</v>
      </c>
      <c r="D58" s="42">
        <v>1062</v>
      </c>
      <c r="E58" s="42">
        <v>1050</v>
      </c>
      <c r="F58" s="42">
        <v>1050</v>
      </c>
      <c r="G58" s="42">
        <v>1050</v>
      </c>
    </row>
    <row r="59" spans="1:7" x14ac:dyDescent="0.25">
      <c r="A59" s="58" t="s">
        <v>87</v>
      </c>
      <c r="B59" s="59" t="s">
        <v>30</v>
      </c>
      <c r="C59" s="42">
        <v>111.94</v>
      </c>
      <c r="D59" s="42">
        <v>1062</v>
      </c>
      <c r="E59" s="42">
        <v>1050</v>
      </c>
      <c r="F59" s="42">
        <v>1050</v>
      </c>
      <c r="G59" s="42">
        <v>1050</v>
      </c>
    </row>
    <row r="60" spans="1:7" x14ac:dyDescent="0.25">
      <c r="A60" s="60" t="s">
        <v>89</v>
      </c>
      <c r="B60" s="59" t="s">
        <v>32</v>
      </c>
      <c r="C60" s="42">
        <v>111.94</v>
      </c>
      <c r="D60" s="42">
        <v>1062</v>
      </c>
      <c r="E60" s="42">
        <v>1050</v>
      </c>
      <c r="F60" s="42">
        <v>1050</v>
      </c>
      <c r="G60" s="42">
        <v>1050</v>
      </c>
    </row>
    <row r="61" spans="1:7" x14ac:dyDescent="0.25">
      <c r="A61" s="65" t="s">
        <v>120</v>
      </c>
      <c r="B61" s="104" t="s">
        <v>119</v>
      </c>
      <c r="C61" s="42">
        <v>3962.56</v>
      </c>
      <c r="D61" s="42">
        <v>4000</v>
      </c>
      <c r="E61" s="42">
        <v>4000</v>
      </c>
      <c r="F61" s="42">
        <v>4000</v>
      </c>
      <c r="G61" s="42">
        <v>4000</v>
      </c>
    </row>
    <row r="62" spans="1:7" x14ac:dyDescent="0.25">
      <c r="A62" s="58" t="s">
        <v>87</v>
      </c>
      <c r="B62" s="59" t="s">
        <v>30</v>
      </c>
      <c r="C62" s="42">
        <v>3962.56</v>
      </c>
      <c r="D62" s="42">
        <v>4000</v>
      </c>
      <c r="E62" s="42">
        <v>4000</v>
      </c>
      <c r="F62" s="42">
        <v>4000</v>
      </c>
      <c r="G62" s="42">
        <v>4000</v>
      </c>
    </row>
    <row r="63" spans="1:7" x14ac:dyDescent="0.25">
      <c r="A63" s="60" t="s">
        <v>89</v>
      </c>
      <c r="B63" s="59" t="s">
        <v>32</v>
      </c>
      <c r="C63" s="42">
        <v>3962.56</v>
      </c>
      <c r="D63" s="42">
        <v>4000</v>
      </c>
      <c r="E63" s="42">
        <v>4000</v>
      </c>
      <c r="F63" s="42">
        <v>4000</v>
      </c>
      <c r="G63" s="42">
        <v>4000</v>
      </c>
    </row>
    <row r="64" spans="1:7" x14ac:dyDescent="0.25">
      <c r="A64" s="65" t="s">
        <v>108</v>
      </c>
      <c r="B64" s="104" t="s">
        <v>61</v>
      </c>
      <c r="C64" s="42">
        <v>5125.88</v>
      </c>
      <c r="D64" s="42">
        <v>664</v>
      </c>
      <c r="E64" s="42">
        <v>700</v>
      </c>
      <c r="F64" s="42">
        <v>700</v>
      </c>
      <c r="G64" s="42">
        <v>700</v>
      </c>
    </row>
    <row r="65" spans="1:7" x14ac:dyDescent="0.25">
      <c r="A65" s="58" t="s">
        <v>87</v>
      </c>
      <c r="B65" s="59" t="s">
        <v>30</v>
      </c>
      <c r="C65" s="42">
        <v>5125.88</v>
      </c>
      <c r="D65" s="42">
        <v>664</v>
      </c>
      <c r="E65" s="42">
        <v>700</v>
      </c>
      <c r="F65" s="42">
        <v>700</v>
      </c>
      <c r="G65" s="42">
        <v>700</v>
      </c>
    </row>
    <row r="66" spans="1:7" x14ac:dyDescent="0.25">
      <c r="A66" s="60" t="s">
        <v>89</v>
      </c>
      <c r="B66" s="59" t="s">
        <v>32</v>
      </c>
      <c r="C66" s="42">
        <v>5125.88</v>
      </c>
      <c r="D66" s="42">
        <v>664</v>
      </c>
      <c r="E66" s="42">
        <v>700</v>
      </c>
      <c r="F66" s="42">
        <v>700</v>
      </c>
      <c r="G66" s="42">
        <v>700</v>
      </c>
    </row>
    <row r="67" spans="1:7" s="91" customFormat="1" ht="14.25" x14ac:dyDescent="0.2">
      <c r="A67" s="108" t="s">
        <v>110</v>
      </c>
      <c r="B67" s="107" t="s">
        <v>109</v>
      </c>
      <c r="C67" s="90">
        <v>9641.8799999999992</v>
      </c>
      <c r="D67" s="90">
        <f>D68+D71+D74+D77</f>
        <v>15972</v>
      </c>
      <c r="E67" s="90">
        <f>E68+E71+E74+E77</f>
        <v>12900</v>
      </c>
      <c r="F67" s="90">
        <f>F68+F71+F74+F77</f>
        <v>12900</v>
      </c>
      <c r="G67" s="90">
        <f>G68+G71+G74+G77</f>
        <v>12900</v>
      </c>
    </row>
    <row r="68" spans="1:7" x14ac:dyDescent="0.25">
      <c r="A68" s="65" t="s">
        <v>86</v>
      </c>
      <c r="B68" s="56" t="s">
        <v>36</v>
      </c>
      <c r="C68" s="42">
        <v>2654</v>
      </c>
      <c r="D68" s="42">
        <v>2654</v>
      </c>
      <c r="E68" s="42">
        <v>2700</v>
      </c>
      <c r="F68" s="42">
        <v>2700</v>
      </c>
      <c r="G68" s="42">
        <v>2700</v>
      </c>
    </row>
    <row r="69" spans="1:7" x14ac:dyDescent="0.25">
      <c r="A69" s="58" t="s">
        <v>87</v>
      </c>
      <c r="B69" s="59" t="s">
        <v>30</v>
      </c>
      <c r="C69" s="42">
        <v>2654</v>
      </c>
      <c r="D69" s="42">
        <v>2654</v>
      </c>
      <c r="E69" s="42">
        <v>2700</v>
      </c>
      <c r="F69" s="42">
        <v>2700</v>
      </c>
      <c r="G69" s="42">
        <v>2700</v>
      </c>
    </row>
    <row r="70" spans="1:7" x14ac:dyDescent="0.25">
      <c r="A70" s="60" t="s">
        <v>89</v>
      </c>
      <c r="B70" s="59" t="s">
        <v>32</v>
      </c>
      <c r="C70" s="42">
        <v>2654</v>
      </c>
      <c r="D70" s="42">
        <v>2654</v>
      </c>
      <c r="E70" s="42">
        <v>2700</v>
      </c>
      <c r="F70" s="42">
        <v>2700</v>
      </c>
      <c r="G70" s="42">
        <v>2700</v>
      </c>
    </row>
    <row r="71" spans="1:7" x14ac:dyDescent="0.25">
      <c r="A71" s="65" t="s">
        <v>90</v>
      </c>
      <c r="B71" s="104" t="s">
        <v>37</v>
      </c>
      <c r="C71" s="42">
        <v>283.81</v>
      </c>
      <c r="D71" s="42">
        <v>664</v>
      </c>
      <c r="E71" s="42">
        <v>700</v>
      </c>
      <c r="F71" s="42">
        <v>700</v>
      </c>
      <c r="G71" s="42">
        <v>700</v>
      </c>
    </row>
    <row r="72" spans="1:7" x14ac:dyDescent="0.25">
      <c r="A72" s="58" t="s">
        <v>87</v>
      </c>
      <c r="B72" s="59" t="s">
        <v>30</v>
      </c>
      <c r="C72" s="42">
        <v>283.81</v>
      </c>
      <c r="D72" s="42">
        <v>664</v>
      </c>
      <c r="E72" s="42">
        <v>700</v>
      </c>
      <c r="F72" s="42">
        <v>700</v>
      </c>
      <c r="G72" s="42">
        <v>700</v>
      </c>
    </row>
    <row r="73" spans="1:7" x14ac:dyDescent="0.25">
      <c r="A73" s="60" t="s">
        <v>89</v>
      </c>
      <c r="B73" s="59" t="s">
        <v>32</v>
      </c>
      <c r="C73" s="42">
        <v>283.81</v>
      </c>
      <c r="D73" s="42">
        <v>664</v>
      </c>
      <c r="E73" s="42">
        <v>700</v>
      </c>
      <c r="F73" s="42">
        <v>700</v>
      </c>
      <c r="G73" s="42">
        <v>700</v>
      </c>
    </row>
    <row r="74" spans="1:7" x14ac:dyDescent="0.25">
      <c r="A74" s="65" t="s">
        <v>92</v>
      </c>
      <c r="B74" s="104" t="s">
        <v>49</v>
      </c>
      <c r="C74" s="42">
        <v>0</v>
      </c>
      <c r="D74" s="42">
        <v>796</v>
      </c>
      <c r="E74" s="42">
        <v>800</v>
      </c>
      <c r="F74" s="42">
        <v>800</v>
      </c>
      <c r="G74" s="42">
        <v>800</v>
      </c>
    </row>
    <row r="75" spans="1:7" x14ac:dyDescent="0.25">
      <c r="A75" s="58" t="s">
        <v>87</v>
      </c>
      <c r="B75" s="59" t="s">
        <v>30</v>
      </c>
      <c r="C75" s="42">
        <v>0</v>
      </c>
      <c r="D75" s="42">
        <v>796</v>
      </c>
      <c r="E75" s="42">
        <v>800</v>
      </c>
      <c r="F75" s="42">
        <v>800</v>
      </c>
      <c r="G75" s="42">
        <v>800</v>
      </c>
    </row>
    <row r="76" spans="1:7" x14ac:dyDescent="0.25">
      <c r="A76" s="60" t="s">
        <v>89</v>
      </c>
      <c r="B76" s="59" t="s">
        <v>32</v>
      </c>
      <c r="C76" s="42">
        <v>0</v>
      </c>
      <c r="D76" s="42">
        <v>796</v>
      </c>
      <c r="E76" s="42">
        <v>800</v>
      </c>
      <c r="F76" s="42">
        <v>800</v>
      </c>
      <c r="G76" s="42">
        <v>800</v>
      </c>
    </row>
    <row r="77" spans="1:7" x14ac:dyDescent="0.25">
      <c r="A77" s="65" t="s">
        <v>108</v>
      </c>
      <c r="B77" s="104" t="s">
        <v>61</v>
      </c>
      <c r="C77" s="42">
        <v>6704.07</v>
      </c>
      <c r="D77" s="42">
        <v>11858</v>
      </c>
      <c r="E77" s="42">
        <v>8700</v>
      </c>
      <c r="F77" s="42">
        <v>8700</v>
      </c>
      <c r="G77" s="42">
        <v>8700</v>
      </c>
    </row>
    <row r="78" spans="1:7" x14ac:dyDescent="0.25">
      <c r="A78" s="58" t="s">
        <v>87</v>
      </c>
      <c r="B78" s="59" t="s">
        <v>30</v>
      </c>
      <c r="C78" s="42">
        <v>6704.07</v>
      </c>
      <c r="D78" s="42">
        <v>11858</v>
      </c>
      <c r="E78" s="42">
        <v>8700</v>
      </c>
      <c r="F78" s="42">
        <v>8700</v>
      </c>
      <c r="G78" s="42">
        <v>8700</v>
      </c>
    </row>
    <row r="79" spans="1:7" x14ac:dyDescent="0.25">
      <c r="A79" s="60" t="s">
        <v>89</v>
      </c>
      <c r="B79" s="59" t="s">
        <v>32</v>
      </c>
      <c r="C79" s="42">
        <v>6704.07</v>
      </c>
      <c r="D79" s="42">
        <v>11858</v>
      </c>
      <c r="E79" s="42">
        <v>8700</v>
      </c>
      <c r="F79" s="42">
        <v>8700</v>
      </c>
      <c r="G79" s="42">
        <v>8700</v>
      </c>
    </row>
    <row r="80" spans="1:7" s="91" customFormat="1" ht="14.25" x14ac:dyDescent="0.2">
      <c r="A80" s="108" t="s">
        <v>112</v>
      </c>
      <c r="B80" s="107" t="s">
        <v>111</v>
      </c>
      <c r="C80" s="90">
        <v>48222.99</v>
      </c>
      <c r="D80" s="90">
        <f>D81+D86+D89</f>
        <v>57000</v>
      </c>
      <c r="E80" s="90">
        <f>E81+E86+E89</f>
        <v>77000</v>
      </c>
      <c r="F80" s="90">
        <f>F81+F86+F89</f>
        <v>77000</v>
      </c>
      <c r="G80" s="90">
        <f>G81+G86+G89</f>
        <v>77000</v>
      </c>
    </row>
    <row r="81" spans="1:7" x14ac:dyDescent="0.25">
      <c r="A81" s="65" t="s">
        <v>86</v>
      </c>
      <c r="B81" s="56" t="s">
        <v>36</v>
      </c>
      <c r="C81" s="42">
        <v>7822.99</v>
      </c>
      <c r="D81" s="42">
        <v>10000</v>
      </c>
      <c r="E81" s="42">
        <f>E82+E84</f>
        <v>20000</v>
      </c>
      <c r="F81" s="42">
        <f>F82+F84</f>
        <v>20000</v>
      </c>
      <c r="G81" s="42">
        <f>G82+G84</f>
        <v>20000</v>
      </c>
    </row>
    <row r="82" spans="1:7" x14ac:dyDescent="0.25">
      <c r="A82" s="58" t="s">
        <v>87</v>
      </c>
      <c r="B82" s="59" t="s">
        <v>30</v>
      </c>
      <c r="C82" s="42">
        <v>4799.99</v>
      </c>
      <c r="D82" s="42">
        <v>9000</v>
      </c>
      <c r="E82" s="42">
        <v>19000</v>
      </c>
      <c r="F82" s="42">
        <v>19000</v>
      </c>
      <c r="G82" s="42">
        <v>19000</v>
      </c>
    </row>
    <row r="83" spans="1:7" x14ac:dyDescent="0.25">
      <c r="A83" s="60" t="s">
        <v>89</v>
      </c>
      <c r="B83" s="59" t="s">
        <v>32</v>
      </c>
      <c r="C83" s="42">
        <v>4799.99</v>
      </c>
      <c r="D83" s="42">
        <v>9000</v>
      </c>
      <c r="E83" s="42">
        <v>19000</v>
      </c>
      <c r="F83" s="42">
        <v>19000</v>
      </c>
      <c r="G83" s="42">
        <v>19000</v>
      </c>
    </row>
    <row r="84" spans="1:7" x14ac:dyDescent="0.25">
      <c r="A84" s="58" t="s">
        <v>101</v>
      </c>
      <c r="B84" s="59" t="s">
        <v>33</v>
      </c>
      <c r="C84" s="42">
        <v>3023</v>
      </c>
      <c r="D84" s="42">
        <v>1000</v>
      </c>
      <c r="E84" s="42">
        <v>1000</v>
      </c>
      <c r="F84" s="42">
        <v>1000</v>
      </c>
      <c r="G84" s="42">
        <v>1000</v>
      </c>
    </row>
    <row r="85" spans="1:7" ht="17.25" customHeight="1" x14ac:dyDescent="0.25">
      <c r="A85" s="60" t="s">
        <v>102</v>
      </c>
      <c r="B85" s="59" t="s">
        <v>59</v>
      </c>
      <c r="C85" s="42">
        <v>3023</v>
      </c>
      <c r="D85" s="42">
        <v>1000</v>
      </c>
      <c r="E85" s="42">
        <v>1000</v>
      </c>
      <c r="F85" s="42">
        <v>1000</v>
      </c>
      <c r="G85" s="42">
        <v>1000</v>
      </c>
    </row>
    <row r="86" spans="1:7" x14ac:dyDescent="0.25">
      <c r="A86" s="65" t="s">
        <v>90</v>
      </c>
      <c r="B86" s="104" t="s">
        <v>37</v>
      </c>
      <c r="C86" s="42">
        <v>400</v>
      </c>
      <c r="D86" s="42">
        <v>7000</v>
      </c>
      <c r="E86" s="42">
        <v>7000</v>
      </c>
      <c r="F86" s="42">
        <v>7000</v>
      </c>
      <c r="G86" s="42">
        <v>7000</v>
      </c>
    </row>
    <row r="87" spans="1:7" x14ac:dyDescent="0.25">
      <c r="A87" s="58" t="s">
        <v>87</v>
      </c>
      <c r="B87" s="59" t="s">
        <v>30</v>
      </c>
      <c r="C87" s="42">
        <v>400</v>
      </c>
      <c r="D87" s="42">
        <v>7000</v>
      </c>
      <c r="E87" s="42">
        <v>7000</v>
      </c>
      <c r="F87" s="42">
        <v>7000</v>
      </c>
      <c r="G87" s="42">
        <v>7000</v>
      </c>
    </row>
    <row r="88" spans="1:7" x14ac:dyDescent="0.25">
      <c r="A88" s="60" t="s">
        <v>89</v>
      </c>
      <c r="B88" s="59" t="s">
        <v>32</v>
      </c>
      <c r="C88" s="42">
        <v>400</v>
      </c>
      <c r="D88" s="42">
        <v>7000</v>
      </c>
      <c r="E88" s="42">
        <v>7000</v>
      </c>
      <c r="F88" s="42">
        <v>7000</v>
      </c>
      <c r="G88" s="42">
        <v>7000</v>
      </c>
    </row>
    <row r="89" spans="1:7" x14ac:dyDescent="0.25">
      <c r="A89" s="65" t="s">
        <v>120</v>
      </c>
      <c r="B89" s="104" t="s">
        <v>119</v>
      </c>
      <c r="C89" s="42">
        <v>40000</v>
      </c>
      <c r="D89" s="42">
        <v>40000</v>
      </c>
      <c r="E89" s="42">
        <v>50000</v>
      </c>
      <c r="F89" s="42">
        <v>50000</v>
      </c>
      <c r="G89" s="42">
        <v>50000</v>
      </c>
    </row>
    <row r="90" spans="1:7" x14ac:dyDescent="0.25">
      <c r="A90" s="58" t="s">
        <v>87</v>
      </c>
      <c r="B90" s="59" t="s">
        <v>30</v>
      </c>
      <c r="C90" s="42">
        <v>40000</v>
      </c>
      <c r="D90" s="42">
        <v>40000</v>
      </c>
      <c r="E90" s="42">
        <v>50000</v>
      </c>
      <c r="F90" s="42">
        <v>50000</v>
      </c>
      <c r="G90" s="42">
        <v>50000</v>
      </c>
    </row>
    <row r="91" spans="1:7" x14ac:dyDescent="0.25">
      <c r="A91" s="60" t="s">
        <v>89</v>
      </c>
      <c r="B91" s="59" t="s">
        <v>32</v>
      </c>
      <c r="C91" s="42">
        <v>40000</v>
      </c>
      <c r="D91" s="42">
        <v>40000</v>
      </c>
      <c r="E91" s="42">
        <v>50000</v>
      </c>
      <c r="F91" s="42">
        <v>50000</v>
      </c>
      <c r="G91" s="42">
        <v>50000</v>
      </c>
    </row>
  </sheetData>
  <mergeCells count="1">
    <mergeCell ref="A2:G2"/>
  </mergeCells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 Sažetak</vt:lpstr>
      <vt:lpstr> Račun prihoda i rashoda</vt:lpstr>
      <vt:lpstr> Račun financiranja</vt:lpstr>
      <vt:lpstr>Posebni dio</vt:lpstr>
      <vt:lpstr>' Račun financiranja'!Podrucje_ispisa</vt:lpstr>
      <vt:lpstr>' Račun prihoda i rashoda'!Podrucje_ispisa</vt:lpstr>
      <vt:lpstr>' Sažetak'!Podrucje_ispisa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2025-10-22T11:30:48Z</dcterms:modified>
</cp:coreProperties>
</file>