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2BBC09D-3580-4DB6-9C8F-F1F718D2143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7" l="1"/>
  <c r="G10" i="1"/>
  <c r="G14" i="1"/>
  <c r="G78" i="7"/>
  <c r="G76" i="7" s="1"/>
  <c r="G73" i="7"/>
  <c r="G70" i="7"/>
  <c r="G68" i="7"/>
  <c r="F59" i="7"/>
  <c r="G64" i="7"/>
  <c r="G63" i="7" s="1"/>
  <c r="F63" i="7" s="1"/>
  <c r="F62" i="7"/>
  <c r="G55" i="7"/>
  <c r="G54" i="7" s="1"/>
  <c r="F54" i="7" s="1"/>
  <c r="G51" i="7"/>
  <c r="G50" i="7" s="1"/>
  <c r="F50" i="7" s="1"/>
  <c r="G48" i="7"/>
  <c r="G47" i="7" s="1"/>
  <c r="F47" i="7" s="1"/>
  <c r="G45" i="7"/>
  <c r="G44" i="7" s="1"/>
  <c r="G42" i="7"/>
  <c r="G41" i="7" s="1"/>
  <c r="F41" i="7" s="1"/>
  <c r="G35" i="7"/>
  <c r="G34" i="7" s="1"/>
  <c r="G38" i="7"/>
  <c r="G37" i="7" s="1"/>
  <c r="F37" i="7" s="1"/>
  <c r="G32" i="7"/>
  <c r="G28" i="7"/>
  <c r="G27" i="7" s="1"/>
  <c r="F27" i="7" s="1"/>
  <c r="G25" i="7"/>
  <c r="F25" i="7" s="1"/>
  <c r="F22" i="7"/>
  <c r="G18" i="7"/>
  <c r="F16" i="7"/>
  <c r="F15" i="7"/>
  <c r="F14" i="7"/>
  <c r="F11" i="7"/>
  <c r="F10" i="7"/>
  <c r="F12" i="3"/>
  <c r="F13" i="3"/>
  <c r="F15" i="3"/>
  <c r="F17" i="3"/>
  <c r="F18" i="3"/>
  <c r="F20" i="3"/>
  <c r="F21" i="3"/>
  <c r="F22" i="3"/>
  <c r="F23" i="3"/>
  <c r="F31" i="3"/>
  <c r="F32" i="3"/>
  <c r="F34" i="3"/>
  <c r="F35" i="3"/>
  <c r="F36" i="3"/>
  <c r="F37" i="3"/>
  <c r="F38" i="3"/>
  <c r="F39" i="3"/>
  <c r="F41" i="3"/>
  <c r="F43" i="3"/>
  <c r="F44" i="3"/>
  <c r="F45" i="3"/>
  <c r="F46" i="3"/>
  <c r="F47" i="3"/>
  <c r="F49" i="3"/>
  <c r="F23" i="7"/>
  <c r="F26" i="7"/>
  <c r="F29" i="7"/>
  <c r="F52" i="7"/>
  <c r="F56" i="7"/>
  <c r="F65" i="7"/>
  <c r="F69" i="7"/>
  <c r="F71" i="7"/>
  <c r="F72" i="7"/>
  <c r="F74" i="7"/>
  <c r="F75" i="7"/>
  <c r="F77" i="7"/>
  <c r="F79" i="7"/>
  <c r="C15" i="5"/>
  <c r="C17" i="5"/>
  <c r="C18" i="5"/>
  <c r="C10" i="5"/>
  <c r="E24" i="3"/>
  <c r="F38" i="7" l="1"/>
  <c r="G67" i="7"/>
  <c r="G58" i="7"/>
  <c r="G57" i="7" s="1"/>
  <c r="F57" i="7" s="1"/>
  <c r="F49" i="7"/>
  <c r="G61" i="7"/>
  <c r="G60" i="7" s="1"/>
  <c r="F60" i="7" s="1"/>
  <c r="F43" i="7"/>
  <c r="F46" i="7"/>
  <c r="F36" i="7"/>
  <c r="G40" i="7"/>
  <c r="F40" i="7" s="1"/>
  <c r="F44" i="7"/>
  <c r="F33" i="7"/>
  <c r="F28" i="7"/>
  <c r="F34" i="7"/>
  <c r="F19" i="7"/>
  <c r="G13" i="7"/>
  <c r="G12" i="7" s="1"/>
  <c r="F12" i="7" s="1"/>
  <c r="G31" i="7"/>
  <c r="G30" i="7" s="1"/>
  <c r="F32" i="7"/>
  <c r="G24" i="7"/>
  <c r="F24" i="7" s="1"/>
  <c r="G9" i="7"/>
  <c r="G21" i="7"/>
  <c r="G17" i="7"/>
  <c r="F17" i="7" s="1"/>
  <c r="F18" i="7"/>
  <c r="F67" i="7" l="1"/>
  <c r="G66" i="7"/>
  <c r="F66" i="7" s="1"/>
  <c r="G53" i="7"/>
  <c r="F53" i="7" s="1"/>
  <c r="F13" i="7"/>
  <c r="G20" i="7"/>
  <c r="F20" i="7" s="1"/>
  <c r="F21" i="7"/>
  <c r="F9" i="7"/>
  <c r="G8" i="7"/>
  <c r="F30" i="7"/>
  <c r="F31" i="7"/>
  <c r="F8" i="7" l="1"/>
  <c r="G7" i="7"/>
  <c r="E19" i="3"/>
  <c r="G19" i="3"/>
  <c r="F19" i="3" s="1"/>
  <c r="E16" i="3"/>
  <c r="G16" i="3"/>
  <c r="G14" i="3"/>
  <c r="F14" i="3" s="1"/>
  <c r="E14" i="3"/>
  <c r="E11" i="3"/>
  <c r="G11" i="3"/>
  <c r="F7" i="7" l="1"/>
  <c r="G6" i="7"/>
  <c r="F6" i="7" s="1"/>
  <c r="F16" i="3"/>
  <c r="F11" i="3"/>
  <c r="G10" i="3"/>
  <c r="E42" i="3"/>
  <c r="E48" i="3"/>
  <c r="G48" i="3"/>
  <c r="F48" i="3" s="1"/>
  <c r="E40" i="3" l="1"/>
  <c r="G24" i="3"/>
  <c r="F24" i="3" s="1"/>
  <c r="F10" i="3"/>
  <c r="H9" i="1"/>
  <c r="G33" i="3"/>
  <c r="F33" i="3" s="1"/>
  <c r="G42" i="3"/>
  <c r="G30" i="3"/>
  <c r="F30" i="3" s="1"/>
  <c r="G40" i="3" l="1"/>
  <c r="F42" i="3"/>
  <c r="G9" i="1"/>
  <c r="H8" i="1"/>
  <c r="G8" i="1" s="1"/>
  <c r="F40" i="3"/>
  <c r="H13" i="1"/>
  <c r="G29" i="3"/>
  <c r="G50" i="3" l="1"/>
  <c r="F50" i="3" s="1"/>
  <c r="F29" i="3"/>
  <c r="H12" i="1"/>
  <c r="G12" i="1" s="1"/>
  <c r="G13" i="1"/>
  <c r="H11" i="1"/>
  <c r="G11" i="1" s="1"/>
</calcChain>
</file>

<file path=xl/sharedStrings.xml><?xml version="1.0" encoding="utf-8"?>
<sst xmlns="http://schemas.openxmlformats.org/spreadsheetml/2006/main" count="229" uniqueCount="96">
  <si>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</si>
  <si>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</si>
  <si>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</si>
  <si>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</si>
  <si>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</si>
  <si>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</si>
  <si>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</si>
  <si>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</si>
  <si>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</si>
  <si>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</si>
  <si>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</si>
  <si>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</si>
  <si>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</si>
  <si>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</si>
  <si>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</si>
  <si>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</si>
  <si>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</si>
  <si>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</si>
  <si>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</si>
  <si>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</si>
  <si>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</si>
  <si>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</si>
  <si>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</si>
  <si>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</si>
  <si>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</si>
  <si>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</si>
  <si>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</si>
  <si>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</si>
  <si>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</si>
  <si>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</si>
  <si>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</si>
  <si>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</si>
  <si>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</si>
  <si>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</si>
  <si>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</si>
  <si>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</si>
  <si>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</si>
  <si>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</si>
  <si>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</si>
  <si>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</si>
  <si>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</si>
  <si>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</si>
  <si>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</si>
  <si>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</si>
  <si>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</si>
  <si>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</si>
  <si>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</si>
  <si>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</si>
  <si>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</si>
  <si>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</si>
  <si>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Ostale pomoći</t>
  </si>
  <si>
    <t>Rashodi za nabavu proizvedene dugotrajne imovine</t>
  </si>
  <si>
    <t>C) PRENESENI VIŠAK ILI PRENESENI MANJAK I VIŠEGODIŠNJI PLAN URAVNOTEŽENJA</t>
  </si>
  <si>
    <t>Naziv</t>
  </si>
  <si>
    <t>08 Rekreacija, kultura i religija</t>
  </si>
  <si>
    <t>082 Službe kulture</t>
  </si>
  <si>
    <t>09 Obrazovanje</t>
  </si>
  <si>
    <t>095 Obrazovanje koje se ne može definirat po stupnju</t>
  </si>
  <si>
    <t>PROGRAM 4000</t>
  </si>
  <si>
    <t>Javnih potreba u odgoju i obrazovanju</t>
  </si>
  <si>
    <t>Aktivnost A100050</t>
  </si>
  <si>
    <t>Redovna djelatnost Pučkog otvorenog učilišta Slatina</t>
  </si>
  <si>
    <t>Izvor financiranja 1.1.</t>
  </si>
  <si>
    <t>Izvor financiranja 3.1.</t>
  </si>
  <si>
    <t>Prihodi za posebne namjene</t>
  </si>
  <si>
    <t>Kapitalni projekt K100040</t>
  </si>
  <si>
    <t>Opremanje Pučkog otvorenog učilišta Slatina</t>
  </si>
  <si>
    <t>Tekući projekt T100040</t>
  </si>
  <si>
    <t>Poticanje kazališnog amaterizma</t>
  </si>
  <si>
    <t>Izvor financiranja 5.4.</t>
  </si>
  <si>
    <t>Izvor financiranja 6.3.</t>
  </si>
  <si>
    <t>Donacije</t>
  </si>
  <si>
    <t>Tekući projekt T100041</t>
  </si>
  <si>
    <t>Poticanje revije europskog i hrvatskog filma</t>
  </si>
  <si>
    <t>Izvor financiranja 4.9.</t>
  </si>
  <si>
    <t>Tekući projekt T100061</t>
  </si>
  <si>
    <t>Pogled u budućnost</t>
  </si>
  <si>
    <t>Rashodi za nabavu dugotrajne proizvedene imovine</t>
  </si>
  <si>
    <t>Financijski rashodi</t>
  </si>
  <si>
    <t>*Napomena: Iznosi u stupcima Izvršenje 2022.  preračunavaju se iz kuna u eure prema fiksnom tečaju konverzije (1 EUR=7,53450 kuna) i po pravilima za preračunavanje i zaokruživanje.</t>
  </si>
  <si>
    <t>Projekcija 
za 2026.</t>
  </si>
  <si>
    <t>EUR</t>
  </si>
  <si>
    <t>EU PROJEKAT</t>
  </si>
  <si>
    <t>Kapitalni projekt</t>
  </si>
  <si>
    <t>Rashodi za dodatna ulaganja na nefinancijskoj imovini</t>
  </si>
  <si>
    <t>Pomoći EU proračunski korisnici</t>
  </si>
  <si>
    <t>IZMJENE I DOPUNE FINANCIJSKOG PLANA 
PUČKOG OTVORENOG UČILIŠTA SLATINA ZA 2024.</t>
  </si>
  <si>
    <t>Pomoći EU - ESF - 85%</t>
  </si>
  <si>
    <t xml:space="preserve">Prihodi od upravnih i administrativnih pristojbi, pristojbi po
posebnim propisima i naknada </t>
  </si>
  <si>
    <t>Prihodi od prodaje proizvoda i robe te pruženih usluga i prihodi od
donacija</t>
  </si>
  <si>
    <t>Ukupni prihodi</t>
  </si>
  <si>
    <t>Ukupni rashodi</t>
  </si>
  <si>
    <t>Plan 2024.</t>
  </si>
  <si>
    <t>Povećanje/ smanjenje</t>
  </si>
  <si>
    <t>Novi plan 2024.</t>
  </si>
  <si>
    <t>Izvor financiranja 5.9.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</si>
</sst>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7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20" fillId="2" borderId="4" xfId="0" applyFont="1" applyFill="1" applyBorder="1" applyAlignment="1">
      <alignment horizontal="left" vertical="center" wrapText="1"/>
    </xf>
    <xf numFmtId="3" fontId="0" fillId="0" borderId="0" xfId="0" applyNumberFormat="1"/>
    <xf numFmtId="0" fontId="21" fillId="2" borderId="3" xfId="0" applyFont="1" applyFill="1" applyBorder="1" applyAlignment="1">
      <alignment horizontal="left" vertical="center" wrapText="1"/>
    </xf>
    <xf numFmtId="3" fontId="22" fillId="2" borderId="3" xfId="0" applyNumberFormat="1" applyFont="1" applyFill="1" applyBorder="1" applyAlignment="1">
      <alignment horizontal="right"/>
    </xf>
    <xf numFmtId="0" fontId="23" fillId="2" borderId="3" xfId="0" applyFont="1" applyFill="1" applyBorder="1" applyAlignment="1">
      <alignment horizontal="left" vertical="center"/>
    </xf>
    <xf numFmtId="0" fontId="21" fillId="2" borderId="3" xfId="0" quotePrefix="1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 wrapText="1"/>
    </xf>
    <xf numFmtId="0" fontId="0" fillId="0" borderId="3" xfId="0" applyBorder="1"/>
    <xf numFmtId="0" fontId="21" fillId="2" borderId="3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 wrapText="1"/>
    </xf>
    <xf numFmtId="3" fontId="25" fillId="2" borderId="3" xfId="0" applyNumberFormat="1" applyFont="1" applyFill="1" applyBorder="1" applyAlignment="1">
      <alignment horizontal="right"/>
    </xf>
    <xf numFmtId="0" fontId="26" fillId="2" borderId="3" xfId="0" applyFont="1" applyFill="1" applyBorder="1" applyAlignment="1">
      <alignment horizontal="left" vertical="center" wrapText="1"/>
    </xf>
    <xf numFmtId="0" fontId="27" fillId="0" borderId="3" xfId="0" applyFont="1" applyBorder="1" applyAlignment="1">
      <alignment wrapText="1"/>
    </xf>
    <xf numFmtId="3" fontId="28" fillId="0" borderId="3" xfId="0" applyNumberFormat="1" applyFont="1" applyBorder="1"/>
    <xf numFmtId="0" fontId="2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24" fillId="2" borderId="3" xfId="0" quotePrefix="1" applyFont="1" applyFill="1" applyBorder="1" applyAlignment="1">
      <alignment horizontal="left" vertical="center"/>
    </xf>
    <xf numFmtId="3" fontId="29" fillId="2" borderId="3" xfId="0" applyNumberFormat="1" applyFont="1" applyFill="1" applyBorder="1" applyAlignment="1">
      <alignment horizontal="right"/>
    </xf>
    <xf numFmtId="3" fontId="6" fillId="4" borderId="3" xfId="0" quotePrefix="1" applyNumberFormat="1" applyFont="1" applyFill="1" applyBorder="1" applyAlignment="1">
      <alignment horizontal="right"/>
    </xf>
    <xf numFmtId="3" fontId="6" fillId="3" borderId="3" xfId="0" quotePrefix="1" applyNumberFormat="1" applyFont="1" applyFill="1" applyBorder="1" applyAlignment="1">
      <alignment horizontal="right"/>
    </xf>
    <xf numFmtId="0" fontId="22" fillId="2" borderId="4" xfId="0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top" wrapText="1" indent="1"/>
    </xf>
    <xf numFmtId="0" fontId="3" fillId="2" borderId="2" xfId="0" applyFont="1" applyFill="1" applyBorder="1" applyAlignment="1">
      <alignment horizontal="left" vertical="top" wrapText="1" indent="1"/>
    </xf>
    <xf numFmtId="0" fontId="3" fillId="2" borderId="4" xfId="0" applyFont="1" applyFill="1" applyBorder="1" applyAlignment="1">
      <alignment horizontal="left" vertical="top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workbookViewId="0">
      <selection activeCell="O15" sqref="O15"/>
    </sheetView>
  </sheetViews>
  <sheetFormatPr defaultRowHeight="15" x14ac:dyDescent="0.25"/>
  <cols>
    <col min="5" max="8" width="25.28515625" customWidth="1"/>
    <col min="9" max="9" width="25.28515625" hidden="1" customWidth="1"/>
  </cols>
  <sheetData>
    <row r="1" spans="1:9" ht="42" customHeight="1" x14ac:dyDescent="0.25">
      <c r="A1" s="75" t="s">
        <v>86</v>
      </c>
      <c r="B1" s="75"/>
      <c r="C1" s="75"/>
      <c r="D1" s="75"/>
      <c r="E1" s="75"/>
      <c r="F1" s="75"/>
      <c r="G1" s="75"/>
      <c r="H1" s="75"/>
      <c r="I1" s="75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75" t="s">
        <v>36</v>
      </c>
      <c r="B3" s="75"/>
      <c r="C3" s="75"/>
      <c r="D3" s="75"/>
      <c r="E3" s="75"/>
      <c r="F3" s="75"/>
      <c r="G3" s="75"/>
      <c r="H3" s="92"/>
      <c r="I3" s="92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75" t="s">
        <v>44</v>
      </c>
      <c r="B5" s="76"/>
      <c r="C5" s="76"/>
      <c r="D5" s="76"/>
      <c r="E5" s="76"/>
      <c r="F5" s="76"/>
      <c r="G5" s="76"/>
      <c r="H5" s="76"/>
      <c r="I5" s="76"/>
    </row>
    <row r="6" spans="1:9" ht="18" x14ac:dyDescent="0.25">
      <c r="A6" s="1"/>
      <c r="B6" s="2"/>
      <c r="C6" s="2"/>
      <c r="D6" s="2"/>
      <c r="E6" s="7"/>
      <c r="F6" s="8"/>
      <c r="G6" s="8"/>
      <c r="H6" s="8"/>
      <c r="I6" s="40" t="s">
        <v>81</v>
      </c>
    </row>
    <row r="7" spans="1:9" ht="25.5" x14ac:dyDescent="0.25">
      <c r="A7" s="29"/>
      <c r="B7" s="30"/>
      <c r="C7" s="30"/>
      <c r="D7" s="31"/>
      <c r="E7" s="32"/>
      <c r="F7" s="4" t="s">
        <v>92</v>
      </c>
      <c r="G7" s="4" t="s">
        <v>93</v>
      </c>
      <c r="H7" s="4" t="s">
        <v>94</v>
      </c>
      <c r="I7" s="4" t="s">
        <v>80</v>
      </c>
    </row>
    <row r="8" spans="1:9" x14ac:dyDescent="0.25">
      <c r="A8" s="93" t="s">
        <v>0</v>
      </c>
      <c r="B8" s="89"/>
      <c r="C8" s="89"/>
      <c r="D8" s="89"/>
      <c r="E8" s="94"/>
      <c r="F8" s="33">
        <v>531364</v>
      </c>
      <c r="G8" s="33">
        <f>H8-F8</f>
        <v>-61245.270000000019</v>
      </c>
      <c r="H8" s="33">
        <f>H9+H10</f>
        <v>470118.73</v>
      </c>
      <c r="I8" s="33">
        <v>531364</v>
      </c>
    </row>
    <row r="9" spans="1:9" x14ac:dyDescent="0.25">
      <c r="A9" s="85" t="s">
        <v>1</v>
      </c>
      <c r="B9" s="78"/>
      <c r="C9" s="78"/>
      <c r="D9" s="78"/>
      <c r="E9" s="91"/>
      <c r="F9" s="34">
        <v>531364</v>
      </c>
      <c r="G9" s="34">
        <f t="shared" ref="G9:G14" si="0">H9-F9</f>
        <v>-61245.270000000019</v>
      </c>
      <c r="H9" s="34">
        <f>' Račun prihoda i rashoda'!G10</f>
        <v>470118.73</v>
      </c>
      <c r="I9" s="34">
        <v>531364</v>
      </c>
    </row>
    <row r="10" spans="1:9" x14ac:dyDescent="0.25">
      <c r="A10" s="90" t="s">
        <v>2</v>
      </c>
      <c r="B10" s="91"/>
      <c r="C10" s="91"/>
      <c r="D10" s="91"/>
      <c r="E10" s="91"/>
      <c r="F10" s="34">
        <v>0</v>
      </c>
      <c r="G10" s="34">
        <f t="shared" si="0"/>
        <v>0</v>
      </c>
      <c r="H10" s="34">
        <v>0</v>
      </c>
      <c r="I10" s="34"/>
    </row>
    <row r="11" spans="1:9" x14ac:dyDescent="0.25">
      <c r="A11" s="41" t="s">
        <v>3</v>
      </c>
      <c r="B11" s="42"/>
      <c r="C11" s="42"/>
      <c r="D11" s="42"/>
      <c r="E11" s="42"/>
      <c r="F11" s="33">
        <v>531364</v>
      </c>
      <c r="G11" s="33">
        <f t="shared" si="0"/>
        <v>-61245.270000000019</v>
      </c>
      <c r="H11" s="33">
        <f>H12+H13</f>
        <v>470118.73</v>
      </c>
      <c r="I11" s="33">
        <v>531364</v>
      </c>
    </row>
    <row r="12" spans="1:9" x14ac:dyDescent="0.25">
      <c r="A12" s="77" t="s">
        <v>4</v>
      </c>
      <c r="B12" s="78"/>
      <c r="C12" s="78"/>
      <c r="D12" s="78"/>
      <c r="E12" s="78"/>
      <c r="F12" s="34">
        <v>326117</v>
      </c>
      <c r="G12" s="34">
        <f t="shared" si="0"/>
        <v>130941.72999999998</v>
      </c>
      <c r="H12" s="34">
        <f>' Račun prihoda i rashoda'!G29</f>
        <v>457058.73</v>
      </c>
      <c r="I12" s="35">
        <v>326117</v>
      </c>
    </row>
    <row r="13" spans="1:9" x14ac:dyDescent="0.25">
      <c r="A13" s="90" t="s">
        <v>5</v>
      </c>
      <c r="B13" s="91"/>
      <c r="C13" s="91"/>
      <c r="D13" s="91"/>
      <c r="E13" s="91"/>
      <c r="F13" s="34">
        <v>205247</v>
      </c>
      <c r="G13" s="34">
        <f t="shared" si="0"/>
        <v>-192187</v>
      </c>
      <c r="H13" s="34">
        <f>' Račun prihoda i rashoda'!G40</f>
        <v>13060</v>
      </c>
      <c r="I13" s="35">
        <v>205247</v>
      </c>
    </row>
    <row r="14" spans="1:9" x14ac:dyDescent="0.25">
      <c r="A14" s="88" t="s">
        <v>6</v>
      </c>
      <c r="B14" s="89"/>
      <c r="C14" s="89"/>
      <c r="D14" s="89"/>
      <c r="E14" s="89"/>
      <c r="F14" s="36">
        <v>0</v>
      </c>
      <c r="G14" s="33">
        <f t="shared" si="0"/>
        <v>0</v>
      </c>
      <c r="H14" s="36">
        <v>0</v>
      </c>
      <c r="I14" s="36">
        <v>0</v>
      </c>
    </row>
    <row r="15" spans="1:9" ht="18" x14ac:dyDescent="0.25">
      <c r="A15" s="5"/>
      <c r="B15" s="9"/>
      <c r="C15" s="9"/>
      <c r="D15" s="9"/>
      <c r="E15" s="9"/>
      <c r="F15" s="3"/>
      <c r="G15" s="3"/>
      <c r="H15" s="3"/>
      <c r="I15" s="3"/>
    </row>
    <row r="16" spans="1:9" ht="18" customHeight="1" x14ac:dyDescent="0.25">
      <c r="A16" s="75" t="s">
        <v>45</v>
      </c>
      <c r="B16" s="76"/>
      <c r="C16" s="76"/>
      <c r="D16" s="76"/>
      <c r="E16" s="76"/>
      <c r="F16" s="76"/>
      <c r="G16" s="76"/>
      <c r="H16" s="76"/>
      <c r="I16" s="76"/>
    </row>
    <row r="17" spans="1:9" ht="18" x14ac:dyDescent="0.25">
      <c r="A17" s="5"/>
      <c r="B17" s="9"/>
      <c r="C17" s="9"/>
      <c r="D17" s="9"/>
      <c r="E17" s="9"/>
      <c r="F17" s="3"/>
      <c r="G17" s="3"/>
      <c r="H17" s="3"/>
      <c r="I17" s="3"/>
    </row>
    <row r="18" spans="1:9" ht="25.5" x14ac:dyDescent="0.25">
      <c r="A18" s="29"/>
      <c r="B18" s="30"/>
      <c r="C18" s="30"/>
      <c r="D18" s="31"/>
      <c r="E18" s="32"/>
      <c r="F18" s="4" t="s">
        <v>92</v>
      </c>
      <c r="G18" s="4" t="s">
        <v>93</v>
      </c>
      <c r="H18" s="4" t="s">
        <v>94</v>
      </c>
      <c r="I18" s="4" t="s">
        <v>80</v>
      </c>
    </row>
    <row r="19" spans="1:9" ht="15.75" customHeight="1" x14ac:dyDescent="0.25">
      <c r="A19" s="85" t="s">
        <v>8</v>
      </c>
      <c r="B19" s="86"/>
      <c r="C19" s="86"/>
      <c r="D19" s="86"/>
      <c r="E19" s="87"/>
      <c r="F19" s="34">
        <v>0</v>
      </c>
      <c r="G19" s="34">
        <v>0</v>
      </c>
      <c r="H19" s="34">
        <v>0</v>
      </c>
      <c r="I19" s="34">
        <v>0</v>
      </c>
    </row>
    <row r="20" spans="1:9" x14ac:dyDescent="0.25">
      <c r="A20" s="85" t="s">
        <v>9</v>
      </c>
      <c r="B20" s="78"/>
      <c r="C20" s="78"/>
      <c r="D20" s="78"/>
      <c r="E20" s="78"/>
      <c r="F20" s="34">
        <v>0</v>
      </c>
      <c r="G20" s="34">
        <v>0</v>
      </c>
      <c r="H20" s="34">
        <v>0</v>
      </c>
      <c r="I20" s="34">
        <v>0</v>
      </c>
    </row>
    <row r="21" spans="1:9" x14ac:dyDescent="0.25">
      <c r="A21" s="88" t="s">
        <v>10</v>
      </c>
      <c r="B21" s="89"/>
      <c r="C21" s="89"/>
      <c r="D21" s="89"/>
      <c r="E21" s="89"/>
      <c r="F21" s="33">
        <v>0</v>
      </c>
      <c r="G21" s="33">
        <v>0</v>
      </c>
      <c r="H21" s="33">
        <v>0</v>
      </c>
      <c r="I21" s="33">
        <v>0</v>
      </c>
    </row>
    <row r="22" spans="1:9" ht="18" x14ac:dyDescent="0.25">
      <c r="A22" s="25"/>
      <c r="B22" s="9"/>
      <c r="C22" s="9"/>
      <c r="D22" s="9"/>
      <c r="E22" s="9"/>
      <c r="F22" s="3"/>
      <c r="G22" s="3"/>
      <c r="H22" s="3"/>
      <c r="I22" s="3"/>
    </row>
    <row r="23" spans="1:9" ht="18" customHeight="1" x14ac:dyDescent="0.25">
      <c r="A23" s="75" t="s">
        <v>52</v>
      </c>
      <c r="B23" s="76"/>
      <c r="C23" s="76"/>
      <c r="D23" s="76"/>
      <c r="E23" s="76"/>
      <c r="F23" s="76"/>
      <c r="G23" s="76"/>
      <c r="H23" s="76"/>
      <c r="I23" s="76"/>
    </row>
    <row r="24" spans="1:9" ht="18" x14ac:dyDescent="0.25">
      <c r="A24" s="25"/>
      <c r="B24" s="9"/>
      <c r="C24" s="9"/>
      <c r="D24" s="9"/>
      <c r="E24" s="9"/>
      <c r="F24" s="3"/>
      <c r="G24" s="3"/>
      <c r="H24" s="3"/>
      <c r="I24" s="3"/>
    </row>
    <row r="25" spans="1:9" ht="25.5" x14ac:dyDescent="0.25">
      <c r="A25" s="29"/>
      <c r="B25" s="30"/>
      <c r="C25" s="30"/>
      <c r="D25" s="31"/>
      <c r="E25" s="32"/>
      <c r="F25" s="4" t="s">
        <v>92</v>
      </c>
      <c r="G25" s="4" t="s">
        <v>93</v>
      </c>
      <c r="H25" s="4" t="s">
        <v>94</v>
      </c>
      <c r="I25" s="4" t="s">
        <v>80</v>
      </c>
    </row>
    <row r="26" spans="1:9" x14ac:dyDescent="0.25">
      <c r="A26" s="79" t="s">
        <v>46</v>
      </c>
      <c r="B26" s="80"/>
      <c r="C26" s="80"/>
      <c r="D26" s="80"/>
      <c r="E26" s="81"/>
      <c r="F26" s="37"/>
      <c r="G26" s="37"/>
      <c r="H26" s="69"/>
      <c r="I26" s="38"/>
    </row>
    <row r="27" spans="1:9" ht="30" customHeight="1" x14ac:dyDescent="0.25">
      <c r="A27" s="82" t="s">
        <v>7</v>
      </c>
      <c r="B27" s="83"/>
      <c r="C27" s="83"/>
      <c r="D27" s="83"/>
      <c r="E27" s="84"/>
      <c r="F27" s="39">
        <v>0</v>
      </c>
      <c r="G27" s="39">
        <v>50199.73</v>
      </c>
      <c r="H27" s="70">
        <v>50199.73</v>
      </c>
      <c r="I27" s="36"/>
    </row>
    <row r="30" spans="1:9" x14ac:dyDescent="0.25">
      <c r="A30" s="77" t="s">
        <v>11</v>
      </c>
      <c r="B30" s="78"/>
      <c r="C30" s="78"/>
      <c r="D30" s="78"/>
      <c r="E30" s="78"/>
      <c r="F30" s="34">
        <v>0</v>
      </c>
      <c r="G30" s="34">
        <v>0</v>
      </c>
      <c r="H30" s="34">
        <v>0</v>
      </c>
      <c r="I30" s="34">
        <v>0</v>
      </c>
    </row>
    <row r="31" spans="1:9" ht="11.25" customHeight="1" x14ac:dyDescent="0.25">
      <c r="A31" s="20"/>
      <c r="B31" s="21"/>
      <c r="C31" s="21"/>
      <c r="D31" s="21"/>
      <c r="E31" s="21"/>
      <c r="F31" s="22"/>
      <c r="G31" s="22"/>
      <c r="H31" s="22"/>
      <c r="I31" s="22"/>
    </row>
    <row r="32" spans="1:9" x14ac:dyDescent="0.25">
      <c r="A32" s="73"/>
      <c r="B32" s="74"/>
      <c r="C32" s="74"/>
      <c r="D32" s="74"/>
      <c r="E32" s="74"/>
      <c r="F32" s="74"/>
      <c r="G32" s="74"/>
      <c r="H32" s="74"/>
      <c r="I32" s="74"/>
    </row>
    <row r="34" spans="1:9" ht="29.25" customHeight="1" x14ac:dyDescent="0.25">
      <c r="A34" s="73" t="s">
        <v>79</v>
      </c>
      <c r="B34" s="74"/>
      <c r="C34" s="74"/>
      <c r="D34" s="74"/>
      <c r="E34" s="74"/>
      <c r="F34" s="74"/>
      <c r="G34" s="74"/>
      <c r="H34" s="74"/>
      <c r="I34" s="74"/>
    </row>
    <row r="36" spans="1:9" ht="29.25" customHeight="1" x14ac:dyDescent="0.25">
      <c r="A36" s="73"/>
      <c r="B36" s="74"/>
      <c r="C36" s="74"/>
      <c r="D36" s="74"/>
      <c r="E36" s="74"/>
      <c r="F36" s="74"/>
      <c r="G36" s="74"/>
      <c r="H36" s="74"/>
      <c r="I36" s="74"/>
    </row>
  </sheetData>
  <mergeCells count="20">
    <mergeCell ref="A12:E12"/>
    <mergeCell ref="A5:I5"/>
    <mergeCell ref="A16:I16"/>
    <mergeCell ref="A1:I1"/>
    <mergeCell ref="A3:I3"/>
    <mergeCell ref="A8:E8"/>
    <mergeCell ref="A9:E9"/>
    <mergeCell ref="A10:E10"/>
    <mergeCell ref="A19:E19"/>
    <mergeCell ref="A20:E20"/>
    <mergeCell ref="A21:E21"/>
    <mergeCell ref="A13:E13"/>
    <mergeCell ref="A14:E14"/>
    <mergeCell ref="A36:I36"/>
    <mergeCell ref="A23:I23"/>
    <mergeCell ref="A32:I32"/>
    <mergeCell ref="A30:E30"/>
    <mergeCell ref="A34:I34"/>
    <mergeCell ref="A26:E26"/>
    <mergeCell ref="A27:E27"/>
  </mergeCells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0"/>
  <sheetViews>
    <sheetView topLeftCell="A25" workbookViewId="0">
      <selection activeCell="K42" sqref="K4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6" bestFit="1" customWidth="1"/>
    <col min="4" max="7" width="25.28515625" customWidth="1"/>
  </cols>
  <sheetData>
    <row r="1" spans="1:7" ht="42" customHeight="1" x14ac:dyDescent="0.25">
      <c r="A1" s="75" t="s">
        <v>86</v>
      </c>
      <c r="B1" s="75"/>
      <c r="C1" s="75"/>
      <c r="D1" s="75"/>
      <c r="E1" s="75"/>
      <c r="F1" s="75"/>
      <c r="G1" s="75"/>
    </row>
    <row r="2" spans="1:7" ht="18" customHeight="1" x14ac:dyDescent="0.25">
      <c r="A2" s="5"/>
      <c r="B2" s="5"/>
      <c r="C2" s="5"/>
      <c r="D2" s="5"/>
      <c r="E2" s="5"/>
      <c r="F2" s="5"/>
      <c r="G2" s="5"/>
    </row>
    <row r="3" spans="1:7" ht="15.75" x14ac:dyDescent="0.25">
      <c r="A3" s="75" t="s">
        <v>36</v>
      </c>
      <c r="B3" s="75"/>
      <c r="C3" s="75"/>
      <c r="D3" s="75"/>
      <c r="E3" s="75"/>
      <c r="F3" s="75"/>
      <c r="G3" s="92"/>
    </row>
    <row r="4" spans="1:7" ht="18" x14ac:dyDescent="0.25">
      <c r="A4" s="5"/>
      <c r="B4" s="5"/>
      <c r="C4" s="5"/>
      <c r="D4" s="5"/>
      <c r="E4" s="5"/>
      <c r="F4" s="5"/>
      <c r="G4" s="6"/>
    </row>
    <row r="5" spans="1:7" ht="18" customHeight="1" x14ac:dyDescent="0.25">
      <c r="A5" s="75" t="s">
        <v>13</v>
      </c>
      <c r="B5" s="76"/>
      <c r="C5" s="76"/>
      <c r="D5" s="76"/>
      <c r="E5" s="76"/>
      <c r="F5" s="76"/>
      <c r="G5" s="76"/>
    </row>
    <row r="6" spans="1:7" ht="18" x14ac:dyDescent="0.25">
      <c r="A6" s="5"/>
      <c r="B6" s="5"/>
      <c r="C6" s="5"/>
      <c r="D6" s="5"/>
      <c r="E6" s="5"/>
      <c r="F6" s="5"/>
      <c r="G6" s="6"/>
    </row>
    <row r="7" spans="1:7" ht="15.75" x14ac:dyDescent="0.25">
      <c r="A7" s="75" t="s">
        <v>1</v>
      </c>
      <c r="B7" s="95"/>
      <c r="C7" s="95"/>
      <c r="D7" s="95"/>
      <c r="E7" s="95"/>
      <c r="F7" s="95"/>
      <c r="G7" s="95"/>
    </row>
    <row r="8" spans="1:7" ht="18" x14ac:dyDescent="0.25">
      <c r="A8" s="5"/>
      <c r="B8" s="5"/>
      <c r="C8" s="5"/>
      <c r="D8" s="5"/>
      <c r="E8" s="5"/>
      <c r="F8" s="5"/>
      <c r="G8" s="6"/>
    </row>
    <row r="9" spans="1:7" x14ac:dyDescent="0.25">
      <c r="A9" s="24" t="s">
        <v>14</v>
      </c>
      <c r="B9" s="23" t="s">
        <v>15</v>
      </c>
      <c r="C9" s="23" t="s">
        <v>16</v>
      </c>
      <c r="D9" s="23" t="s">
        <v>12</v>
      </c>
      <c r="E9" s="24" t="s">
        <v>92</v>
      </c>
      <c r="F9" s="24" t="s">
        <v>93</v>
      </c>
      <c r="G9" s="24" t="s">
        <v>94</v>
      </c>
    </row>
    <row r="10" spans="1:7" ht="15.75" customHeight="1" x14ac:dyDescent="0.25">
      <c r="A10" s="12">
        <v>6</v>
      </c>
      <c r="B10" s="12"/>
      <c r="C10" s="12"/>
      <c r="D10" s="12" t="s">
        <v>17</v>
      </c>
      <c r="E10" s="52">
        <v>531364</v>
      </c>
      <c r="F10" s="52">
        <f>G10-E10</f>
        <v>-61245.270000000019</v>
      </c>
      <c r="G10" s="52">
        <f>G11+G14+G16+G19</f>
        <v>470118.73</v>
      </c>
    </row>
    <row r="11" spans="1:7" ht="38.25" x14ac:dyDescent="0.25">
      <c r="A11" s="12"/>
      <c r="B11" s="16">
        <v>63</v>
      </c>
      <c r="C11" s="56"/>
      <c r="D11" s="60" t="s">
        <v>48</v>
      </c>
      <c r="E11" s="64">
        <f>SUM(E12:E13)</f>
        <v>178266</v>
      </c>
      <c r="F11" s="52">
        <f t="shared" ref="F11:F24" si="0">G11-E11</f>
        <v>-121126</v>
      </c>
      <c r="G11" s="64">
        <f>SUM(G12:G13)</f>
        <v>57140</v>
      </c>
    </row>
    <row r="12" spans="1:7" x14ac:dyDescent="0.25">
      <c r="A12" s="12"/>
      <c r="B12" s="16"/>
      <c r="C12" s="51">
        <v>54</v>
      </c>
      <c r="D12" s="43" t="s">
        <v>50</v>
      </c>
      <c r="E12" s="61">
        <v>25640</v>
      </c>
      <c r="F12" s="61">
        <f t="shared" si="0"/>
        <v>31500</v>
      </c>
      <c r="G12" s="61">
        <v>57140</v>
      </c>
    </row>
    <row r="13" spans="1:7" x14ac:dyDescent="0.25">
      <c r="A13" s="12"/>
      <c r="B13" s="16"/>
      <c r="C13" s="51">
        <v>59</v>
      </c>
      <c r="D13" s="43" t="s">
        <v>87</v>
      </c>
      <c r="E13" s="61">
        <v>152626</v>
      </c>
      <c r="F13" s="61">
        <f t="shared" si="0"/>
        <v>-152626</v>
      </c>
      <c r="G13" s="61">
        <v>0</v>
      </c>
    </row>
    <row r="14" spans="1:7" ht="64.5" x14ac:dyDescent="0.25">
      <c r="A14" s="13"/>
      <c r="B14" s="13">
        <v>65</v>
      </c>
      <c r="C14" s="56"/>
      <c r="D14" s="63" t="s">
        <v>88</v>
      </c>
      <c r="E14" s="64">
        <f t="shared" ref="E14:G14" si="1">E15</f>
        <v>49686</v>
      </c>
      <c r="F14" s="52">
        <f t="shared" si="0"/>
        <v>50374.7</v>
      </c>
      <c r="G14" s="64">
        <f t="shared" si="1"/>
        <v>100060.7</v>
      </c>
    </row>
    <row r="15" spans="1:7" x14ac:dyDescent="0.25">
      <c r="A15" s="13"/>
      <c r="B15" s="13"/>
      <c r="C15" s="14">
        <v>49</v>
      </c>
      <c r="D15" s="43" t="s">
        <v>64</v>
      </c>
      <c r="E15" s="61">
        <v>49686</v>
      </c>
      <c r="F15" s="61">
        <f t="shared" si="0"/>
        <v>50374.7</v>
      </c>
      <c r="G15" s="61">
        <v>100060.7</v>
      </c>
    </row>
    <row r="16" spans="1:7" ht="51.75" x14ac:dyDescent="0.25">
      <c r="A16" s="13"/>
      <c r="B16" s="13">
        <v>66</v>
      </c>
      <c r="C16" s="56"/>
      <c r="D16" s="63" t="s">
        <v>89</v>
      </c>
      <c r="E16" s="64">
        <f t="shared" ref="E16" si="2">SUM(E17:E18)</f>
        <v>124264</v>
      </c>
      <c r="F16" s="52">
        <f t="shared" si="0"/>
        <v>11610.029999999999</v>
      </c>
      <c r="G16" s="64">
        <f>SUM(G17:G18)</f>
        <v>135874.03</v>
      </c>
    </row>
    <row r="17" spans="1:7" x14ac:dyDescent="0.25">
      <c r="A17" s="13"/>
      <c r="B17" s="13"/>
      <c r="C17" s="51">
        <v>31</v>
      </c>
      <c r="D17" s="57" t="s">
        <v>43</v>
      </c>
      <c r="E17" s="61">
        <v>111742</v>
      </c>
      <c r="F17" s="61">
        <f t="shared" si="0"/>
        <v>3788.4700000000012</v>
      </c>
      <c r="G17" s="61">
        <v>115530.47</v>
      </c>
    </row>
    <row r="18" spans="1:7" x14ac:dyDescent="0.25">
      <c r="A18" s="13"/>
      <c r="B18" s="13"/>
      <c r="C18" s="14">
        <v>63</v>
      </c>
      <c r="D18" s="43" t="s">
        <v>71</v>
      </c>
      <c r="E18" s="61">
        <v>12522</v>
      </c>
      <c r="F18" s="61">
        <f t="shared" si="0"/>
        <v>7821.5600000000013</v>
      </c>
      <c r="G18" s="61">
        <v>20343.560000000001</v>
      </c>
    </row>
    <row r="19" spans="1:7" ht="38.25" x14ac:dyDescent="0.25">
      <c r="A19" s="13"/>
      <c r="B19" s="13">
        <v>67</v>
      </c>
      <c r="C19" s="56"/>
      <c r="D19" s="16" t="s">
        <v>49</v>
      </c>
      <c r="E19" s="64">
        <f>E20</f>
        <v>179148</v>
      </c>
      <c r="F19" s="52">
        <f t="shared" si="0"/>
        <v>-2104</v>
      </c>
      <c r="G19" s="64">
        <f>G20</f>
        <v>177044</v>
      </c>
    </row>
    <row r="20" spans="1:7" x14ac:dyDescent="0.25">
      <c r="A20" s="13"/>
      <c r="B20" s="13"/>
      <c r="C20" s="54">
        <v>11</v>
      </c>
      <c r="D20" s="14" t="s">
        <v>18</v>
      </c>
      <c r="E20" s="61">
        <v>179148</v>
      </c>
      <c r="F20" s="61">
        <f t="shared" si="0"/>
        <v>-2104</v>
      </c>
      <c r="G20" s="61">
        <v>177044</v>
      </c>
    </row>
    <row r="21" spans="1:7" ht="25.5" x14ac:dyDescent="0.25">
      <c r="A21" s="15">
        <v>7</v>
      </c>
      <c r="B21" s="15"/>
      <c r="C21" s="59"/>
      <c r="D21" s="26" t="s">
        <v>19</v>
      </c>
      <c r="E21" s="52">
        <v>0</v>
      </c>
      <c r="F21" s="52">
        <f t="shared" si="0"/>
        <v>0</v>
      </c>
      <c r="G21" s="52">
        <v>0</v>
      </c>
    </row>
    <row r="22" spans="1:7" ht="38.25" x14ac:dyDescent="0.25">
      <c r="A22" s="16"/>
      <c r="B22" s="16">
        <v>72</v>
      </c>
      <c r="C22" s="51"/>
      <c r="D22" s="27" t="s">
        <v>47</v>
      </c>
      <c r="E22" s="61">
        <v>0</v>
      </c>
      <c r="F22" s="61">
        <f t="shared" si="0"/>
        <v>0</v>
      </c>
      <c r="G22" s="61">
        <v>0</v>
      </c>
    </row>
    <row r="23" spans="1:7" x14ac:dyDescent="0.25">
      <c r="A23" s="16"/>
      <c r="B23" s="16"/>
      <c r="C23" s="54">
        <v>11</v>
      </c>
      <c r="D23" s="14" t="s">
        <v>18</v>
      </c>
      <c r="E23" s="61">
        <v>0</v>
      </c>
      <c r="F23" s="61">
        <f t="shared" si="0"/>
        <v>0</v>
      </c>
      <c r="G23" s="61">
        <v>0</v>
      </c>
    </row>
    <row r="24" spans="1:7" x14ac:dyDescent="0.25">
      <c r="A24" s="16"/>
      <c r="B24" s="16"/>
      <c r="C24" s="54"/>
      <c r="D24" s="67" t="s">
        <v>90</v>
      </c>
      <c r="E24" s="68">
        <f t="shared" ref="E24:G24" si="3">E10+E21</f>
        <v>531364</v>
      </c>
      <c r="F24" s="68">
        <f t="shared" si="0"/>
        <v>-61245.270000000019</v>
      </c>
      <c r="G24" s="68">
        <f t="shared" si="3"/>
        <v>470118.73</v>
      </c>
    </row>
    <row r="26" spans="1:7" ht="15.75" x14ac:dyDescent="0.25">
      <c r="A26" s="75" t="s">
        <v>20</v>
      </c>
      <c r="B26" s="95"/>
      <c r="C26" s="95"/>
      <c r="D26" s="95"/>
      <c r="E26" s="95"/>
      <c r="F26" s="95"/>
      <c r="G26" s="95"/>
    </row>
    <row r="27" spans="1:7" ht="18" x14ac:dyDescent="0.25">
      <c r="A27" s="5"/>
      <c r="B27" s="5"/>
      <c r="C27" s="5"/>
      <c r="D27" s="5"/>
      <c r="E27" s="5"/>
      <c r="F27" s="5"/>
      <c r="G27" s="6"/>
    </row>
    <row r="28" spans="1:7" x14ac:dyDescent="0.25">
      <c r="A28" s="24" t="s">
        <v>14</v>
      </c>
      <c r="B28" s="23" t="s">
        <v>15</v>
      </c>
      <c r="C28" s="23" t="s">
        <v>16</v>
      </c>
      <c r="D28" s="23" t="s">
        <v>21</v>
      </c>
      <c r="E28" s="24" t="s">
        <v>92</v>
      </c>
      <c r="F28" s="24" t="s">
        <v>93</v>
      </c>
      <c r="G28" s="24" t="s">
        <v>94</v>
      </c>
    </row>
    <row r="29" spans="1:7" ht="15.75" customHeight="1" x14ac:dyDescent="0.25">
      <c r="A29" s="12">
        <v>3</v>
      </c>
      <c r="B29" s="12"/>
      <c r="C29" s="12"/>
      <c r="D29" s="62" t="s">
        <v>22</v>
      </c>
      <c r="E29" s="52">
        <v>326117</v>
      </c>
      <c r="F29" s="52">
        <f>G29-E29</f>
        <v>130941.72999999998</v>
      </c>
      <c r="G29" s="52">
        <f>G30+G33+G39</f>
        <v>457058.73</v>
      </c>
    </row>
    <row r="30" spans="1:7" ht="15.75" customHeight="1" x14ac:dyDescent="0.25">
      <c r="A30" s="12"/>
      <c r="B30" s="16">
        <v>31</v>
      </c>
      <c r="C30" s="16"/>
      <c r="D30" s="16" t="s">
        <v>23</v>
      </c>
      <c r="E30" s="48">
        <v>120838</v>
      </c>
      <c r="F30" s="52">
        <f t="shared" ref="F30:F50" si="4">G30-E30</f>
        <v>27746</v>
      </c>
      <c r="G30" s="48">
        <f>SUM(G31:G32)</f>
        <v>148584</v>
      </c>
    </row>
    <row r="31" spans="1:7" x14ac:dyDescent="0.25">
      <c r="A31" s="13"/>
      <c r="B31" s="13"/>
      <c r="C31" s="14">
        <v>11</v>
      </c>
      <c r="D31" s="14" t="s">
        <v>18</v>
      </c>
      <c r="E31" s="10">
        <v>110154</v>
      </c>
      <c r="F31" s="61">
        <f t="shared" si="4"/>
        <v>24246</v>
      </c>
      <c r="G31" s="10">
        <v>134400</v>
      </c>
    </row>
    <row r="32" spans="1:7" x14ac:dyDescent="0.25">
      <c r="A32" s="13"/>
      <c r="B32" s="13"/>
      <c r="C32" s="14">
        <v>31</v>
      </c>
      <c r="D32" s="43" t="s">
        <v>43</v>
      </c>
      <c r="E32" s="10">
        <v>10684</v>
      </c>
      <c r="F32" s="61">
        <f t="shared" si="4"/>
        <v>3500</v>
      </c>
      <c r="G32" s="10">
        <v>14184</v>
      </c>
    </row>
    <row r="33" spans="1:7" x14ac:dyDescent="0.25">
      <c r="A33" s="13"/>
      <c r="B33" s="13">
        <v>32</v>
      </c>
      <c r="C33" s="14"/>
      <c r="D33" s="13" t="s">
        <v>39</v>
      </c>
      <c r="E33" s="48">
        <v>203919</v>
      </c>
      <c r="F33" s="52">
        <f t="shared" si="4"/>
        <v>103195.72999999998</v>
      </c>
      <c r="G33" s="48">
        <f>SUM(G34:G38)</f>
        <v>307114.73</v>
      </c>
    </row>
    <row r="34" spans="1:7" x14ac:dyDescent="0.25">
      <c r="A34" s="13"/>
      <c r="B34" s="13"/>
      <c r="C34" s="14">
        <v>11</v>
      </c>
      <c r="D34" s="14" t="s">
        <v>18</v>
      </c>
      <c r="E34" s="10">
        <v>33415</v>
      </c>
      <c r="F34" s="61">
        <f t="shared" si="4"/>
        <v>6575</v>
      </c>
      <c r="G34" s="10">
        <v>39990</v>
      </c>
    </row>
    <row r="35" spans="1:7" x14ac:dyDescent="0.25">
      <c r="A35" s="13"/>
      <c r="B35" s="13"/>
      <c r="C35" s="14">
        <v>31</v>
      </c>
      <c r="D35" s="43" t="s">
        <v>43</v>
      </c>
      <c r="E35" s="10">
        <v>89292</v>
      </c>
      <c r="F35" s="61">
        <f t="shared" si="4"/>
        <v>5288.4700000000012</v>
      </c>
      <c r="G35" s="10">
        <v>94580.47</v>
      </c>
    </row>
    <row r="36" spans="1:7" x14ac:dyDescent="0.25">
      <c r="A36" s="13"/>
      <c r="B36" s="13"/>
      <c r="C36" s="14">
        <v>49</v>
      </c>
      <c r="D36" s="43" t="s">
        <v>64</v>
      </c>
      <c r="E36" s="10">
        <v>49686</v>
      </c>
      <c r="F36" s="61">
        <f t="shared" si="4"/>
        <v>45374.7</v>
      </c>
      <c r="G36" s="10">
        <v>95060.7</v>
      </c>
    </row>
    <row r="37" spans="1:7" x14ac:dyDescent="0.25">
      <c r="A37" s="13"/>
      <c r="B37" s="13"/>
      <c r="C37" s="14">
        <v>54</v>
      </c>
      <c r="D37" s="43" t="s">
        <v>50</v>
      </c>
      <c r="E37" s="10">
        <v>19004</v>
      </c>
      <c r="F37" s="61">
        <f t="shared" si="4"/>
        <v>38136</v>
      </c>
      <c r="G37" s="10">
        <v>57140</v>
      </c>
    </row>
    <row r="38" spans="1:7" x14ac:dyDescent="0.25">
      <c r="A38" s="13"/>
      <c r="B38" s="13"/>
      <c r="C38" s="14">
        <v>63</v>
      </c>
      <c r="D38" s="43" t="s">
        <v>71</v>
      </c>
      <c r="E38" s="10">
        <v>12522</v>
      </c>
      <c r="F38" s="61">
        <f t="shared" si="4"/>
        <v>7821.5600000000013</v>
      </c>
      <c r="G38" s="10">
        <v>20343.560000000001</v>
      </c>
    </row>
    <row r="39" spans="1:7" x14ac:dyDescent="0.25">
      <c r="A39" s="13"/>
      <c r="B39" s="13">
        <v>34</v>
      </c>
      <c r="C39" s="54">
        <v>31</v>
      </c>
      <c r="D39" s="53" t="s">
        <v>78</v>
      </c>
      <c r="E39" s="61">
        <v>1360</v>
      </c>
      <c r="F39" s="61">
        <f t="shared" si="4"/>
        <v>0</v>
      </c>
      <c r="G39" s="52">
        <v>1360</v>
      </c>
    </row>
    <row r="40" spans="1:7" ht="25.5" x14ac:dyDescent="0.25">
      <c r="A40" s="15">
        <v>4</v>
      </c>
      <c r="B40" s="15"/>
      <c r="C40" s="15"/>
      <c r="D40" s="26" t="s">
        <v>24</v>
      </c>
      <c r="E40" s="48">
        <f>E41+E42+E48</f>
        <v>205247</v>
      </c>
      <c r="F40" s="52">
        <f t="shared" si="4"/>
        <v>-192187</v>
      </c>
      <c r="G40" s="48">
        <f>G42+G41+G48</f>
        <v>13060</v>
      </c>
    </row>
    <row r="41" spans="1:7" ht="38.25" x14ac:dyDescent="0.25">
      <c r="A41" s="16"/>
      <c r="B41" s="16">
        <v>41</v>
      </c>
      <c r="C41" s="51"/>
      <c r="D41" s="27" t="s">
        <v>25</v>
      </c>
      <c r="E41" s="52">
        <v>0</v>
      </c>
      <c r="F41" s="52">
        <f t="shared" si="4"/>
        <v>0</v>
      </c>
      <c r="G41" s="52">
        <v>0</v>
      </c>
    </row>
    <row r="42" spans="1:7" ht="38.25" x14ac:dyDescent="0.25">
      <c r="A42" s="16"/>
      <c r="B42" s="16">
        <v>42</v>
      </c>
      <c r="C42" s="51"/>
      <c r="D42" s="27" t="s">
        <v>51</v>
      </c>
      <c r="E42" s="52">
        <f>SUM(E43:E47)</f>
        <v>178313</v>
      </c>
      <c r="F42" s="52">
        <f t="shared" si="4"/>
        <v>-165253</v>
      </c>
      <c r="G42" s="52">
        <f>SUM(G43:G47)</f>
        <v>13060</v>
      </c>
    </row>
    <row r="43" spans="1:7" x14ac:dyDescent="0.25">
      <c r="A43" s="16"/>
      <c r="B43" s="16"/>
      <c r="C43" s="51">
        <v>11</v>
      </c>
      <c r="D43" s="57" t="s">
        <v>18</v>
      </c>
      <c r="E43" s="10">
        <v>8645</v>
      </c>
      <c r="F43" s="61">
        <f t="shared" si="4"/>
        <v>-5991</v>
      </c>
      <c r="G43" s="10">
        <v>2654</v>
      </c>
    </row>
    <row r="44" spans="1:7" x14ac:dyDescent="0.25">
      <c r="A44" s="16"/>
      <c r="B44" s="16"/>
      <c r="C44" s="51">
        <v>31</v>
      </c>
      <c r="D44" s="57" t="s">
        <v>43</v>
      </c>
      <c r="E44" s="10">
        <v>10406</v>
      </c>
      <c r="F44" s="61">
        <f t="shared" si="4"/>
        <v>-5000</v>
      </c>
      <c r="G44" s="10">
        <v>5406</v>
      </c>
    </row>
    <row r="45" spans="1:7" x14ac:dyDescent="0.25">
      <c r="A45" s="16"/>
      <c r="B45" s="16"/>
      <c r="C45" s="51">
        <v>49</v>
      </c>
      <c r="D45" s="58" t="s">
        <v>64</v>
      </c>
      <c r="E45" s="10">
        <v>0</v>
      </c>
      <c r="F45" s="61">
        <f t="shared" si="4"/>
        <v>5000</v>
      </c>
      <c r="G45" s="10">
        <v>5000</v>
      </c>
    </row>
    <row r="46" spans="1:7" x14ac:dyDescent="0.25">
      <c r="A46" s="16"/>
      <c r="B46" s="16"/>
      <c r="C46" s="51">
        <v>54</v>
      </c>
      <c r="D46" s="57" t="s">
        <v>50</v>
      </c>
      <c r="E46" s="10">
        <v>6636</v>
      </c>
      <c r="F46" s="61">
        <f t="shared" si="4"/>
        <v>-6636</v>
      </c>
      <c r="G46" s="10">
        <v>0</v>
      </c>
    </row>
    <row r="47" spans="1:7" x14ac:dyDescent="0.25">
      <c r="A47" s="16"/>
      <c r="B47" s="16"/>
      <c r="C47" s="51">
        <v>59</v>
      </c>
      <c r="D47" s="65" t="s">
        <v>87</v>
      </c>
      <c r="E47" s="10">
        <v>152626</v>
      </c>
      <c r="F47" s="61">
        <f t="shared" si="4"/>
        <v>-152626</v>
      </c>
      <c r="G47" s="10">
        <v>0</v>
      </c>
    </row>
    <row r="48" spans="1:7" ht="25.5" x14ac:dyDescent="0.25">
      <c r="A48" s="16"/>
      <c r="B48" s="16">
        <v>45</v>
      </c>
      <c r="C48" s="51"/>
      <c r="D48" s="66" t="s">
        <v>84</v>
      </c>
      <c r="E48" s="52">
        <f>E49</f>
        <v>26934</v>
      </c>
      <c r="F48" s="52">
        <f t="shared" si="4"/>
        <v>-26934</v>
      </c>
      <c r="G48" s="52">
        <f>SUM(G49:G49)</f>
        <v>0</v>
      </c>
    </row>
    <row r="49" spans="1:7" x14ac:dyDescent="0.25">
      <c r="A49" s="16"/>
      <c r="C49" s="51">
        <v>11</v>
      </c>
      <c r="D49" s="65" t="s">
        <v>18</v>
      </c>
      <c r="E49" s="10">
        <v>26934</v>
      </c>
      <c r="F49" s="61">
        <f t="shared" si="4"/>
        <v>-26934</v>
      </c>
      <c r="G49" s="10">
        <v>0</v>
      </c>
    </row>
    <row r="50" spans="1:7" x14ac:dyDescent="0.25">
      <c r="A50" s="16"/>
      <c r="B50" s="16"/>
      <c r="C50" s="14"/>
      <c r="D50" s="59" t="s">
        <v>91</v>
      </c>
      <c r="E50" s="68">
        <v>531364</v>
      </c>
      <c r="F50" s="68">
        <f t="shared" si="4"/>
        <v>-61245.270000000019</v>
      </c>
      <c r="G50" s="68">
        <f>G40+G29</f>
        <v>470118.73</v>
      </c>
    </row>
  </sheetData>
  <mergeCells count="5">
    <mergeCell ref="A7:G7"/>
    <mergeCell ref="A26:G26"/>
    <mergeCell ref="A1:G1"/>
    <mergeCell ref="A3:G3"/>
    <mergeCell ref="A5:G5"/>
  </mergeCells>
  <pageMargins left="0.7" right="0.7" top="0.75" bottom="0.75" header="0.3" footer="0.3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9"/>
  <sheetViews>
    <sheetView workbookViewId="0">
      <selection activeCell="D25" sqref="D25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4" ht="42" customHeight="1" x14ac:dyDescent="0.25">
      <c r="A1" s="75" t="s">
        <v>86</v>
      </c>
      <c r="B1" s="75"/>
      <c r="C1" s="75"/>
      <c r="D1" s="75"/>
    </row>
    <row r="2" spans="1:4" ht="18" customHeight="1" x14ac:dyDescent="0.25">
      <c r="A2" s="5"/>
      <c r="B2" s="5"/>
      <c r="C2" s="5"/>
      <c r="D2" s="5"/>
    </row>
    <row r="3" spans="1:4" ht="15.75" x14ac:dyDescent="0.25">
      <c r="A3" s="75" t="s">
        <v>36</v>
      </c>
      <c r="B3" s="75"/>
      <c r="C3" s="75"/>
      <c r="D3" s="92"/>
    </row>
    <row r="4" spans="1:4" ht="18" x14ac:dyDescent="0.25">
      <c r="A4" s="5"/>
      <c r="B4" s="5"/>
      <c r="C4" s="5"/>
      <c r="D4" s="6"/>
    </row>
    <row r="5" spans="1:4" ht="18" customHeight="1" x14ac:dyDescent="0.25">
      <c r="A5" s="75" t="s">
        <v>13</v>
      </c>
      <c r="B5" s="76"/>
      <c r="C5" s="76"/>
      <c r="D5" s="76"/>
    </row>
    <row r="6" spans="1:4" ht="18" x14ac:dyDescent="0.25">
      <c r="A6" s="5"/>
      <c r="B6" s="5"/>
      <c r="C6" s="5"/>
      <c r="D6" s="6"/>
    </row>
    <row r="7" spans="1:4" ht="15.75" x14ac:dyDescent="0.25">
      <c r="A7" s="75" t="s">
        <v>26</v>
      </c>
      <c r="B7" s="95"/>
      <c r="C7" s="95"/>
      <c r="D7" s="95"/>
    </row>
    <row r="8" spans="1:4" ht="18" x14ac:dyDescent="0.25">
      <c r="A8" s="5"/>
      <c r="B8" s="5"/>
      <c r="C8" s="5"/>
      <c r="D8" s="6"/>
    </row>
    <row r="9" spans="1:4" x14ac:dyDescent="0.25">
      <c r="A9" s="24" t="s">
        <v>27</v>
      </c>
      <c r="B9" s="24" t="s">
        <v>92</v>
      </c>
      <c r="C9" s="24" t="s">
        <v>93</v>
      </c>
      <c r="D9" s="24" t="s">
        <v>94</v>
      </c>
    </row>
    <row r="10" spans="1:4" ht="15.75" customHeight="1" x14ac:dyDescent="0.25">
      <c r="A10" s="12" t="s">
        <v>28</v>
      </c>
      <c r="B10" s="10">
        <v>531364</v>
      </c>
      <c r="C10" s="10">
        <f>D10-B10</f>
        <v>-61245</v>
      </c>
      <c r="D10" s="10">
        <v>470119</v>
      </c>
    </row>
    <row r="11" spans="1:4" ht="15.75" customHeight="1" x14ac:dyDescent="0.25">
      <c r="A11" s="12" t="s">
        <v>29</v>
      </c>
      <c r="B11" s="10"/>
      <c r="C11" s="10"/>
      <c r="D11" s="10"/>
    </row>
    <row r="12" spans="1:4" ht="25.5" x14ac:dyDescent="0.25">
      <c r="A12" s="18" t="s">
        <v>30</v>
      </c>
      <c r="B12" s="10"/>
      <c r="C12" s="10"/>
      <c r="D12" s="10"/>
    </row>
    <row r="13" spans="1:4" x14ac:dyDescent="0.25">
      <c r="A13" s="17" t="s">
        <v>31</v>
      </c>
      <c r="B13" s="10"/>
      <c r="C13" s="10"/>
      <c r="D13" s="10"/>
    </row>
    <row r="14" spans="1:4" x14ac:dyDescent="0.25">
      <c r="A14" s="12"/>
      <c r="B14" s="10"/>
      <c r="C14" s="10"/>
      <c r="D14" s="10"/>
    </row>
    <row r="15" spans="1:4" x14ac:dyDescent="0.25">
      <c r="A15" s="55" t="s">
        <v>54</v>
      </c>
      <c r="B15" s="10">
        <v>159409</v>
      </c>
      <c r="C15" s="10">
        <f t="shared" ref="C15:C18" si="0">D15-B15</f>
        <v>-18373.381000000023</v>
      </c>
      <c r="D15" s="10">
        <v>141035.61899999998</v>
      </c>
    </row>
    <row r="16" spans="1:4" x14ac:dyDescent="0.25">
      <c r="A16" s="19" t="s">
        <v>55</v>
      </c>
      <c r="B16" s="10"/>
      <c r="C16" s="10"/>
      <c r="D16" s="10"/>
    </row>
    <row r="17" spans="1:4" x14ac:dyDescent="0.25">
      <c r="A17" s="55" t="s">
        <v>56</v>
      </c>
      <c r="B17" s="10">
        <v>371955</v>
      </c>
      <c r="C17" s="10">
        <f t="shared" si="0"/>
        <v>-42871.889000000025</v>
      </c>
      <c r="D17" s="10">
        <v>329083.11099999998</v>
      </c>
    </row>
    <row r="18" spans="1:4" ht="25.5" x14ac:dyDescent="0.25">
      <c r="A18" s="19" t="s">
        <v>57</v>
      </c>
      <c r="B18" s="10">
        <v>371955</v>
      </c>
      <c r="C18" s="10">
        <f t="shared" si="0"/>
        <v>-42871.889000000025</v>
      </c>
      <c r="D18" s="10">
        <v>329083.11099999998</v>
      </c>
    </row>
    <row r="19" spans="1:4" x14ac:dyDescent="0.25">
      <c r="A19" s="19"/>
      <c r="B19" s="10"/>
      <c r="C19" s="10"/>
      <c r="D19" s="10"/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4"/>
  <sheetViews>
    <sheetView workbookViewId="0">
      <selection activeCell="E24" sqref="E2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</cols>
  <sheetData>
    <row r="1" spans="1:7" ht="42" customHeight="1" x14ac:dyDescent="0.25">
      <c r="A1" s="75" t="s">
        <v>86</v>
      </c>
      <c r="B1" s="75"/>
      <c r="C1" s="75"/>
      <c r="D1" s="75"/>
      <c r="E1" s="75"/>
      <c r="F1" s="75"/>
      <c r="G1" s="75"/>
    </row>
    <row r="2" spans="1:7" ht="18" customHeight="1" x14ac:dyDescent="0.25">
      <c r="A2" s="5"/>
      <c r="B2" s="5"/>
      <c r="C2" s="5"/>
      <c r="D2" s="5"/>
      <c r="E2" s="5"/>
      <c r="F2" s="5"/>
      <c r="G2" s="5"/>
    </row>
    <row r="3" spans="1:7" ht="15.75" x14ac:dyDescent="0.25">
      <c r="A3" s="75" t="s">
        <v>36</v>
      </c>
      <c r="B3" s="75"/>
      <c r="C3" s="75"/>
      <c r="D3" s="75"/>
      <c r="E3" s="92"/>
      <c r="F3" s="92"/>
      <c r="G3" s="92"/>
    </row>
    <row r="4" spans="1:7" ht="18" x14ac:dyDescent="0.25">
      <c r="A4" s="5"/>
      <c r="B4" s="5"/>
      <c r="C4" s="5"/>
      <c r="D4" s="5"/>
      <c r="E4" s="6"/>
      <c r="F4" s="6"/>
      <c r="G4" s="6"/>
    </row>
    <row r="5" spans="1:7" ht="18" customHeight="1" x14ac:dyDescent="0.25">
      <c r="A5" s="75" t="s">
        <v>32</v>
      </c>
      <c r="B5" s="76"/>
      <c r="C5" s="76"/>
      <c r="D5" s="76"/>
      <c r="E5" s="76"/>
      <c r="F5" s="76"/>
      <c r="G5" s="76"/>
    </row>
    <row r="6" spans="1:7" ht="18" x14ac:dyDescent="0.25">
      <c r="A6" s="5"/>
      <c r="B6" s="5"/>
      <c r="C6" s="5"/>
      <c r="D6" s="5"/>
      <c r="E6" s="6"/>
      <c r="F6" s="6"/>
      <c r="G6" s="6"/>
    </row>
    <row r="7" spans="1:7" x14ac:dyDescent="0.25">
      <c r="A7" s="24" t="s">
        <v>14</v>
      </c>
      <c r="B7" s="23" t="s">
        <v>15</v>
      </c>
      <c r="C7" s="23" t="s">
        <v>16</v>
      </c>
      <c r="D7" s="23" t="s">
        <v>53</v>
      </c>
      <c r="E7" s="24" t="s">
        <v>92</v>
      </c>
      <c r="F7" s="24" t="s">
        <v>93</v>
      </c>
      <c r="G7" s="24" t="s">
        <v>94</v>
      </c>
    </row>
    <row r="8" spans="1:7" ht="25.5" x14ac:dyDescent="0.25">
      <c r="A8" s="12">
        <v>8</v>
      </c>
      <c r="B8" s="12"/>
      <c r="C8" s="12"/>
      <c r="D8" s="12" t="s">
        <v>33</v>
      </c>
      <c r="E8" s="10"/>
      <c r="F8" s="10"/>
      <c r="G8" s="10"/>
    </row>
    <row r="9" spans="1:7" x14ac:dyDescent="0.25">
      <c r="A9" s="12"/>
      <c r="B9" s="16">
        <v>84</v>
      </c>
      <c r="C9" s="16"/>
      <c r="D9" s="16" t="s">
        <v>40</v>
      </c>
      <c r="E9" s="10"/>
      <c r="F9" s="10"/>
      <c r="G9" s="10"/>
    </row>
    <row r="10" spans="1:7" ht="25.5" x14ac:dyDescent="0.25">
      <c r="A10" s="13"/>
      <c r="B10" s="13"/>
      <c r="C10" s="14">
        <v>81</v>
      </c>
      <c r="D10" s="18" t="s">
        <v>41</v>
      </c>
      <c r="E10" s="10"/>
      <c r="F10" s="10"/>
      <c r="G10" s="10"/>
    </row>
    <row r="11" spans="1:7" ht="25.5" x14ac:dyDescent="0.25">
      <c r="A11" s="15">
        <v>5</v>
      </c>
      <c r="B11" s="15"/>
      <c r="C11" s="15"/>
      <c r="D11" s="26" t="s">
        <v>34</v>
      </c>
      <c r="E11" s="10"/>
      <c r="F11" s="10"/>
      <c r="G11" s="10"/>
    </row>
    <row r="12" spans="1:7" ht="25.5" x14ac:dyDescent="0.25">
      <c r="A12" s="16"/>
      <c r="B12" s="16">
        <v>54</v>
      </c>
      <c r="C12" s="16"/>
      <c r="D12" s="27" t="s">
        <v>42</v>
      </c>
      <c r="E12" s="10"/>
      <c r="F12" s="10"/>
      <c r="G12" s="11"/>
    </row>
    <row r="13" spans="1:7" x14ac:dyDescent="0.25">
      <c r="A13" s="16"/>
      <c r="B13" s="16"/>
      <c r="C13" s="14">
        <v>11</v>
      </c>
      <c r="D13" s="14" t="s">
        <v>18</v>
      </c>
      <c r="E13" s="10"/>
      <c r="F13" s="10"/>
      <c r="G13" s="11"/>
    </row>
    <row r="14" spans="1:7" x14ac:dyDescent="0.25">
      <c r="A14" s="16"/>
      <c r="B14" s="16"/>
      <c r="C14" s="14">
        <v>31</v>
      </c>
      <c r="D14" s="14" t="s">
        <v>43</v>
      </c>
      <c r="E14" s="10"/>
      <c r="F14" s="10"/>
      <c r="G14" s="11"/>
    </row>
  </sheetData>
  <mergeCells count="3">
    <mergeCell ref="A1:G1"/>
    <mergeCell ref="A3:G3"/>
    <mergeCell ref="A5:G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79"/>
  <sheetViews>
    <sheetView topLeftCell="A43" workbookViewId="0">
      <selection activeCell="J12" sqref="J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7" width="25.28515625" customWidth="1"/>
  </cols>
  <sheetData>
    <row r="1" spans="1:11" ht="42" customHeight="1" x14ac:dyDescent="0.25">
      <c r="A1" s="75" t="s">
        <v>86</v>
      </c>
      <c r="B1" s="75"/>
      <c r="C1" s="75"/>
      <c r="D1" s="75"/>
      <c r="E1" s="75"/>
      <c r="F1" s="75"/>
      <c r="G1" s="75"/>
    </row>
    <row r="2" spans="1:11" ht="18" x14ac:dyDescent="0.25">
      <c r="A2" s="5"/>
      <c r="B2" s="5"/>
      <c r="C2" s="5"/>
      <c r="D2" s="5"/>
      <c r="E2" s="5"/>
      <c r="F2" s="5"/>
      <c r="G2" s="6"/>
    </row>
    <row r="3" spans="1:11" ht="18" customHeight="1" x14ac:dyDescent="0.25">
      <c r="A3" s="75" t="s">
        <v>35</v>
      </c>
      <c r="B3" s="76"/>
      <c r="C3" s="76"/>
      <c r="D3" s="76"/>
      <c r="E3" s="76"/>
      <c r="F3" s="76"/>
      <c r="G3" s="76"/>
    </row>
    <row r="4" spans="1:11" ht="18" x14ac:dyDescent="0.25">
      <c r="A4" s="5"/>
      <c r="B4" s="5"/>
      <c r="C4" s="5"/>
      <c r="D4" s="5"/>
      <c r="E4" s="5"/>
      <c r="F4" s="5"/>
      <c r="G4" s="6"/>
    </row>
    <row r="5" spans="1:11" x14ac:dyDescent="0.25">
      <c r="A5" s="108" t="s">
        <v>37</v>
      </c>
      <c r="B5" s="109"/>
      <c r="C5" s="110"/>
      <c r="D5" s="23" t="s">
        <v>38</v>
      </c>
      <c r="E5" s="24" t="s">
        <v>92</v>
      </c>
      <c r="F5" s="24" t="s">
        <v>93</v>
      </c>
      <c r="G5" s="24" t="s">
        <v>94</v>
      </c>
    </row>
    <row r="6" spans="1:11" ht="25.5" x14ac:dyDescent="0.25">
      <c r="A6" s="105" t="s">
        <v>58</v>
      </c>
      <c r="B6" s="106"/>
      <c r="C6" s="107"/>
      <c r="D6" s="47" t="s">
        <v>59</v>
      </c>
      <c r="E6" s="52">
        <v>531364</v>
      </c>
      <c r="F6" s="52">
        <f>G6-E6</f>
        <v>-61245.270000000019</v>
      </c>
      <c r="G6" s="52">
        <f>G7+G23+G30+G40+G53+G66</f>
        <v>470118.73</v>
      </c>
    </row>
    <row r="7" spans="1:11" ht="25.5" x14ac:dyDescent="0.25">
      <c r="A7" s="105" t="s">
        <v>60</v>
      </c>
      <c r="B7" s="106"/>
      <c r="C7" s="107"/>
      <c r="D7" s="47" t="s">
        <v>61</v>
      </c>
      <c r="E7" s="48">
        <v>286431</v>
      </c>
      <c r="F7" s="52">
        <f t="shared" ref="F7:F79" si="0">G7-E7</f>
        <v>83747.169999999984</v>
      </c>
      <c r="G7" s="48">
        <f>G8+G12+G17+G20</f>
        <v>370178.17</v>
      </c>
    </row>
    <row r="8" spans="1:11" x14ac:dyDescent="0.25">
      <c r="A8" s="111" t="s">
        <v>62</v>
      </c>
      <c r="B8" s="112"/>
      <c r="C8" s="113"/>
      <c r="D8" s="49" t="s">
        <v>18</v>
      </c>
      <c r="E8" s="48">
        <v>136181</v>
      </c>
      <c r="F8" s="10">
        <f t="shared" si="0"/>
        <v>24830</v>
      </c>
      <c r="G8" s="52">
        <f>G9</f>
        <v>161011</v>
      </c>
    </row>
    <row r="9" spans="1:11" x14ac:dyDescent="0.25">
      <c r="A9" s="114">
        <v>3</v>
      </c>
      <c r="B9" s="115"/>
      <c r="C9" s="116"/>
      <c r="D9" s="28" t="s">
        <v>22</v>
      </c>
      <c r="E9" s="10">
        <v>136181</v>
      </c>
      <c r="F9" s="10">
        <f t="shared" si="0"/>
        <v>24830</v>
      </c>
      <c r="G9" s="10">
        <f>SUM(G10:G11)</f>
        <v>161011</v>
      </c>
    </row>
    <row r="10" spans="1:11" x14ac:dyDescent="0.25">
      <c r="A10" s="96">
        <v>31</v>
      </c>
      <c r="B10" s="117"/>
      <c r="C10" s="118"/>
      <c r="D10" s="28" t="s">
        <v>23</v>
      </c>
      <c r="E10" s="10">
        <v>110154</v>
      </c>
      <c r="F10" s="10">
        <f t="shared" si="0"/>
        <v>24246</v>
      </c>
      <c r="G10" s="10">
        <v>134400</v>
      </c>
    </row>
    <row r="11" spans="1:11" x14ac:dyDescent="0.25">
      <c r="A11" s="96">
        <v>32</v>
      </c>
      <c r="B11" s="117"/>
      <c r="C11" s="118"/>
      <c r="D11" s="28" t="s">
        <v>39</v>
      </c>
      <c r="E11" s="10">
        <v>26027</v>
      </c>
      <c r="F11" s="10">
        <f t="shared" si="0"/>
        <v>584</v>
      </c>
      <c r="G11" s="10">
        <v>26611</v>
      </c>
    </row>
    <row r="12" spans="1:11" x14ac:dyDescent="0.25">
      <c r="A12" s="96" t="s">
        <v>63</v>
      </c>
      <c r="B12" s="97"/>
      <c r="C12" s="98"/>
      <c r="D12" s="72" t="s">
        <v>43</v>
      </c>
      <c r="E12" s="48">
        <v>92974</v>
      </c>
      <c r="F12" s="52">
        <f t="shared" si="0"/>
        <v>8788.4700000000012</v>
      </c>
      <c r="G12" s="52">
        <f>G13</f>
        <v>101762.47</v>
      </c>
      <c r="I12" s="50"/>
      <c r="K12" s="50"/>
    </row>
    <row r="13" spans="1:11" x14ac:dyDescent="0.25">
      <c r="A13" s="96">
        <v>3</v>
      </c>
      <c r="B13" s="97"/>
      <c r="C13" s="98"/>
      <c r="D13" s="28" t="s">
        <v>22</v>
      </c>
      <c r="E13" s="10">
        <v>92974</v>
      </c>
      <c r="F13" s="10">
        <f t="shared" si="0"/>
        <v>8788.4700000000012</v>
      </c>
      <c r="G13" s="10">
        <f>SUM(G14:G16)</f>
        <v>101762.47</v>
      </c>
      <c r="J13" s="50"/>
    </row>
    <row r="14" spans="1:11" x14ac:dyDescent="0.25">
      <c r="A14" s="96">
        <v>31</v>
      </c>
      <c r="B14" s="97"/>
      <c r="C14" s="98"/>
      <c r="D14" s="28" t="s">
        <v>23</v>
      </c>
      <c r="E14" s="10">
        <v>10684</v>
      </c>
      <c r="F14" s="10">
        <f t="shared" si="0"/>
        <v>3500</v>
      </c>
      <c r="G14" s="10">
        <v>14184</v>
      </c>
    </row>
    <row r="15" spans="1:11" x14ac:dyDescent="0.25">
      <c r="A15" s="96">
        <v>32</v>
      </c>
      <c r="B15" s="97"/>
      <c r="C15" s="98"/>
      <c r="D15" s="28" t="s">
        <v>39</v>
      </c>
      <c r="E15" s="10">
        <v>80930</v>
      </c>
      <c r="F15" s="10">
        <f t="shared" si="0"/>
        <v>5288.4700000000012</v>
      </c>
      <c r="G15" s="10">
        <v>86218.47</v>
      </c>
      <c r="K15" s="50"/>
    </row>
    <row r="16" spans="1:11" x14ac:dyDescent="0.25">
      <c r="A16" s="96">
        <v>34</v>
      </c>
      <c r="B16" s="97"/>
      <c r="C16" s="98"/>
      <c r="D16" s="28" t="s">
        <v>78</v>
      </c>
      <c r="E16" s="10">
        <v>1360</v>
      </c>
      <c r="F16" s="10">
        <f t="shared" si="0"/>
        <v>0</v>
      </c>
      <c r="G16" s="10">
        <v>1360</v>
      </c>
    </row>
    <row r="17" spans="1:11" x14ac:dyDescent="0.25">
      <c r="A17" s="96" t="s">
        <v>74</v>
      </c>
      <c r="B17" s="97"/>
      <c r="C17" s="98"/>
      <c r="D17" s="72" t="s">
        <v>64</v>
      </c>
      <c r="E17" s="48">
        <v>48890</v>
      </c>
      <c r="F17" s="52">
        <f t="shared" si="0"/>
        <v>45374.7</v>
      </c>
      <c r="G17" s="52">
        <f>G18</f>
        <v>94264.7</v>
      </c>
      <c r="K17" s="50"/>
    </row>
    <row r="18" spans="1:11" x14ac:dyDescent="0.25">
      <c r="A18" s="96">
        <v>3</v>
      </c>
      <c r="B18" s="97"/>
      <c r="C18" s="98"/>
      <c r="D18" s="28" t="s">
        <v>22</v>
      </c>
      <c r="E18" s="10">
        <v>48890</v>
      </c>
      <c r="F18" s="10">
        <f t="shared" si="0"/>
        <v>45374.7</v>
      </c>
      <c r="G18" s="10">
        <f>SUM(G19)</f>
        <v>94264.7</v>
      </c>
    </row>
    <row r="19" spans="1:11" x14ac:dyDescent="0.25">
      <c r="A19" s="96">
        <v>32</v>
      </c>
      <c r="B19" s="97"/>
      <c r="C19" s="98"/>
      <c r="D19" s="28" t="s">
        <v>39</v>
      </c>
      <c r="E19" s="10">
        <v>48890</v>
      </c>
      <c r="F19" s="10">
        <f t="shared" si="0"/>
        <v>45374.7</v>
      </c>
      <c r="G19" s="10">
        <v>94264.7</v>
      </c>
    </row>
    <row r="20" spans="1:11" x14ac:dyDescent="0.25">
      <c r="A20" s="96" t="s">
        <v>69</v>
      </c>
      <c r="B20" s="97"/>
      <c r="C20" s="98"/>
      <c r="D20" s="28" t="s">
        <v>50</v>
      </c>
      <c r="E20" s="48">
        <v>8386</v>
      </c>
      <c r="F20" s="52">
        <f t="shared" si="0"/>
        <v>4754</v>
      </c>
      <c r="G20" s="52">
        <f>G21</f>
        <v>13140</v>
      </c>
    </row>
    <row r="21" spans="1:11" x14ac:dyDescent="0.25">
      <c r="A21" s="96">
        <v>3</v>
      </c>
      <c r="B21" s="97"/>
      <c r="C21" s="98"/>
      <c r="D21" s="28" t="s">
        <v>22</v>
      </c>
      <c r="E21" s="10">
        <v>8386</v>
      </c>
      <c r="F21" s="10">
        <f t="shared" si="0"/>
        <v>4754</v>
      </c>
      <c r="G21" s="10">
        <f>G22</f>
        <v>13140</v>
      </c>
    </row>
    <row r="22" spans="1:11" x14ac:dyDescent="0.25">
      <c r="A22" s="96">
        <v>32</v>
      </c>
      <c r="B22" s="97"/>
      <c r="C22" s="98"/>
      <c r="D22" s="28" t="s">
        <v>39</v>
      </c>
      <c r="E22" s="10">
        <v>8386</v>
      </c>
      <c r="F22" s="10">
        <f t="shared" si="0"/>
        <v>4754</v>
      </c>
      <c r="G22" s="10">
        <v>13140</v>
      </c>
    </row>
    <row r="23" spans="1:11" x14ac:dyDescent="0.25">
      <c r="A23" s="102" t="s">
        <v>83</v>
      </c>
      <c r="B23" s="103"/>
      <c r="C23" s="104"/>
      <c r="D23" s="71" t="s">
        <v>82</v>
      </c>
      <c r="E23" s="48">
        <v>179560</v>
      </c>
      <c r="F23" s="52">
        <f t="shared" si="0"/>
        <v>-179560</v>
      </c>
      <c r="G23" s="52">
        <v>0</v>
      </c>
    </row>
    <row r="24" spans="1:11" x14ac:dyDescent="0.25">
      <c r="A24" s="96" t="s">
        <v>62</v>
      </c>
      <c r="B24" s="97"/>
      <c r="C24" s="98"/>
      <c r="D24" s="72" t="s">
        <v>18</v>
      </c>
      <c r="E24" s="52">
        <v>26934</v>
      </c>
      <c r="F24" s="52">
        <f t="shared" si="0"/>
        <v>-26934</v>
      </c>
      <c r="G24" s="52">
        <f>G25</f>
        <v>0</v>
      </c>
    </row>
    <row r="25" spans="1:11" ht="25.5" x14ac:dyDescent="0.25">
      <c r="A25" s="96">
        <v>4</v>
      </c>
      <c r="B25" s="97"/>
      <c r="C25" s="98"/>
      <c r="D25" s="28" t="s">
        <v>24</v>
      </c>
      <c r="E25" s="10">
        <v>26934</v>
      </c>
      <c r="F25" s="10">
        <f t="shared" si="0"/>
        <v>-26934</v>
      </c>
      <c r="G25" s="10">
        <f>G26</f>
        <v>0</v>
      </c>
    </row>
    <row r="26" spans="1:11" ht="25.5" x14ac:dyDescent="0.25">
      <c r="A26" s="96">
        <v>45</v>
      </c>
      <c r="B26" s="97"/>
      <c r="C26" s="98"/>
      <c r="D26" s="28" t="s">
        <v>84</v>
      </c>
      <c r="E26" s="10">
        <v>26934</v>
      </c>
      <c r="F26" s="10">
        <f t="shared" si="0"/>
        <v>-26934</v>
      </c>
      <c r="G26" s="10">
        <v>0</v>
      </c>
    </row>
    <row r="27" spans="1:11" ht="25.5" x14ac:dyDescent="0.25">
      <c r="A27" s="96" t="s">
        <v>95</v>
      </c>
      <c r="B27" s="97"/>
      <c r="C27" s="98"/>
      <c r="D27" s="72" t="s">
        <v>85</v>
      </c>
      <c r="E27" s="52">
        <v>152626</v>
      </c>
      <c r="F27" s="52">
        <f t="shared" si="0"/>
        <v>-152626</v>
      </c>
      <c r="G27" s="52">
        <f>G28</f>
        <v>0</v>
      </c>
    </row>
    <row r="28" spans="1:11" ht="25.5" x14ac:dyDescent="0.25">
      <c r="A28" s="96">
        <v>4</v>
      </c>
      <c r="B28" s="97"/>
      <c r="C28" s="98"/>
      <c r="D28" s="28" t="s">
        <v>24</v>
      </c>
      <c r="E28" s="10">
        <v>152626</v>
      </c>
      <c r="F28" s="10">
        <f t="shared" si="0"/>
        <v>-152626</v>
      </c>
      <c r="G28" s="10">
        <f>G29</f>
        <v>0</v>
      </c>
    </row>
    <row r="29" spans="1:11" ht="25.5" x14ac:dyDescent="0.25">
      <c r="A29" s="96">
        <v>42</v>
      </c>
      <c r="B29" s="97"/>
      <c r="C29" s="98"/>
      <c r="D29" s="28" t="s">
        <v>51</v>
      </c>
      <c r="E29" s="10">
        <v>152626</v>
      </c>
      <c r="F29" s="10">
        <f t="shared" si="0"/>
        <v>-152626</v>
      </c>
      <c r="G29" s="10">
        <v>0</v>
      </c>
    </row>
    <row r="30" spans="1:11" ht="30" customHeight="1" x14ac:dyDescent="0.25">
      <c r="A30" s="102" t="s">
        <v>65</v>
      </c>
      <c r="B30" s="103"/>
      <c r="C30" s="104"/>
      <c r="D30" s="47" t="s">
        <v>66</v>
      </c>
      <c r="E30" s="48">
        <v>13060</v>
      </c>
      <c r="F30" s="52">
        <f t="shared" si="0"/>
        <v>0</v>
      </c>
      <c r="G30" s="48">
        <f>G31+G34+G37</f>
        <v>13060</v>
      </c>
    </row>
    <row r="31" spans="1:11" x14ac:dyDescent="0.25">
      <c r="A31" s="96" t="s">
        <v>62</v>
      </c>
      <c r="B31" s="97"/>
      <c r="C31" s="98"/>
      <c r="D31" s="72" t="s">
        <v>18</v>
      </c>
      <c r="E31" s="52">
        <v>2654</v>
      </c>
      <c r="F31" s="52">
        <f t="shared" si="0"/>
        <v>0</v>
      </c>
      <c r="G31" s="52">
        <f>G32</f>
        <v>2654</v>
      </c>
    </row>
    <row r="32" spans="1:11" ht="25.5" x14ac:dyDescent="0.25">
      <c r="A32" s="96">
        <v>4</v>
      </c>
      <c r="B32" s="97"/>
      <c r="C32" s="98"/>
      <c r="D32" s="28" t="s">
        <v>24</v>
      </c>
      <c r="E32" s="10">
        <v>2654</v>
      </c>
      <c r="F32" s="10">
        <f t="shared" si="0"/>
        <v>0</v>
      </c>
      <c r="G32" s="10">
        <f>G33</f>
        <v>2654</v>
      </c>
    </row>
    <row r="33" spans="1:10" ht="30" customHeight="1" x14ac:dyDescent="0.25">
      <c r="A33" s="96">
        <v>42</v>
      </c>
      <c r="B33" s="97"/>
      <c r="C33" s="98"/>
      <c r="D33" s="28" t="s">
        <v>51</v>
      </c>
      <c r="E33" s="10">
        <v>2654</v>
      </c>
      <c r="F33" s="10">
        <f t="shared" si="0"/>
        <v>0</v>
      </c>
      <c r="G33" s="10">
        <v>2654</v>
      </c>
      <c r="J33" s="50"/>
    </row>
    <row r="34" spans="1:10" ht="15" customHeight="1" x14ac:dyDescent="0.25">
      <c r="A34" s="96" t="s">
        <v>63</v>
      </c>
      <c r="B34" s="97"/>
      <c r="C34" s="98"/>
      <c r="D34" s="72" t="s">
        <v>43</v>
      </c>
      <c r="E34" s="52">
        <v>10406</v>
      </c>
      <c r="F34" s="52">
        <f t="shared" si="0"/>
        <v>-5000</v>
      </c>
      <c r="G34" s="52">
        <f>G35</f>
        <v>5406</v>
      </c>
    </row>
    <row r="35" spans="1:10" ht="25.5" x14ac:dyDescent="0.25">
      <c r="A35" s="96">
        <v>4</v>
      </c>
      <c r="B35" s="97"/>
      <c r="C35" s="98"/>
      <c r="D35" s="28" t="s">
        <v>24</v>
      </c>
      <c r="E35" s="10"/>
      <c r="F35" s="10"/>
      <c r="G35" s="10">
        <f>G36</f>
        <v>5406</v>
      </c>
    </row>
    <row r="36" spans="1:10" ht="30" customHeight="1" x14ac:dyDescent="0.25">
      <c r="A36" s="96">
        <v>42</v>
      </c>
      <c r="B36" s="97"/>
      <c r="C36" s="98"/>
      <c r="D36" s="28" t="s">
        <v>51</v>
      </c>
      <c r="E36" s="10">
        <v>10406</v>
      </c>
      <c r="F36" s="10">
        <f t="shared" si="0"/>
        <v>-5000</v>
      </c>
      <c r="G36" s="10">
        <v>5406</v>
      </c>
    </row>
    <row r="37" spans="1:10" ht="30" customHeight="1" x14ac:dyDescent="0.25">
      <c r="A37" s="96" t="s">
        <v>74</v>
      </c>
      <c r="B37" s="97"/>
      <c r="C37" s="98"/>
      <c r="D37" s="72" t="s">
        <v>64</v>
      </c>
      <c r="E37" s="52">
        <v>0</v>
      </c>
      <c r="F37" s="52">
        <f t="shared" si="0"/>
        <v>5000</v>
      </c>
      <c r="G37" s="52">
        <f>G38</f>
        <v>5000</v>
      </c>
    </row>
    <row r="38" spans="1:10" ht="30" customHeight="1" x14ac:dyDescent="0.25">
      <c r="A38" s="96">
        <v>4</v>
      </c>
      <c r="B38" s="97"/>
      <c r="C38" s="98"/>
      <c r="D38" s="28" t="s">
        <v>24</v>
      </c>
      <c r="E38" s="10">
        <v>0</v>
      </c>
      <c r="F38" s="10">
        <f t="shared" si="0"/>
        <v>5000</v>
      </c>
      <c r="G38" s="10">
        <f>G39</f>
        <v>5000</v>
      </c>
    </row>
    <row r="39" spans="1:10" ht="30" customHeight="1" x14ac:dyDescent="0.25">
      <c r="A39" s="96">
        <v>42</v>
      </c>
      <c r="B39" s="97"/>
      <c r="C39" s="98"/>
      <c r="D39" s="28" t="s">
        <v>51</v>
      </c>
      <c r="E39" s="10">
        <v>0</v>
      </c>
      <c r="F39" s="10">
        <f t="shared" si="0"/>
        <v>5000</v>
      </c>
      <c r="G39" s="10">
        <v>5000</v>
      </c>
    </row>
    <row r="40" spans="1:10" ht="30" customHeight="1" x14ac:dyDescent="0.25">
      <c r="A40" s="102" t="s">
        <v>67</v>
      </c>
      <c r="B40" s="103"/>
      <c r="C40" s="104"/>
      <c r="D40" s="47" t="s">
        <v>68</v>
      </c>
      <c r="E40" s="48">
        <v>7035</v>
      </c>
      <c r="F40" s="52">
        <f t="shared" si="0"/>
        <v>4839.5600000000013</v>
      </c>
      <c r="G40" s="48">
        <f>G41+G44+G47+G50</f>
        <v>11874.560000000001</v>
      </c>
    </row>
    <row r="41" spans="1:10" ht="15" customHeight="1" x14ac:dyDescent="0.25">
      <c r="A41" s="96" t="s">
        <v>62</v>
      </c>
      <c r="B41" s="97"/>
      <c r="C41" s="98"/>
      <c r="D41" s="72" t="s">
        <v>18</v>
      </c>
      <c r="E41" s="52">
        <v>1327</v>
      </c>
      <c r="F41" s="52">
        <f t="shared" si="0"/>
        <v>0</v>
      </c>
      <c r="G41" s="52">
        <f>G42</f>
        <v>1327</v>
      </c>
    </row>
    <row r="42" spans="1:10" ht="15" customHeight="1" x14ac:dyDescent="0.25">
      <c r="A42" s="99">
        <v>3</v>
      </c>
      <c r="B42" s="100"/>
      <c r="C42" s="101"/>
      <c r="D42" s="28" t="s">
        <v>22</v>
      </c>
      <c r="E42" s="10"/>
      <c r="F42" s="10"/>
      <c r="G42" s="10">
        <f>G43</f>
        <v>1327</v>
      </c>
    </row>
    <row r="43" spans="1:10" x14ac:dyDescent="0.25">
      <c r="A43" s="96">
        <v>32</v>
      </c>
      <c r="B43" s="97"/>
      <c r="C43" s="98"/>
      <c r="D43" s="28" t="s">
        <v>39</v>
      </c>
      <c r="E43" s="10">
        <v>1327</v>
      </c>
      <c r="F43" s="10">
        <f t="shared" si="0"/>
        <v>0</v>
      </c>
      <c r="G43" s="10">
        <v>1327</v>
      </c>
    </row>
    <row r="44" spans="1:10" x14ac:dyDescent="0.25">
      <c r="A44" s="96" t="s">
        <v>63</v>
      </c>
      <c r="B44" s="97"/>
      <c r="C44" s="98"/>
      <c r="D44" s="72" t="s">
        <v>43</v>
      </c>
      <c r="E44" s="52">
        <v>1062</v>
      </c>
      <c r="F44" s="52">
        <f t="shared" si="0"/>
        <v>0</v>
      </c>
      <c r="G44" s="52">
        <f>G45</f>
        <v>1062</v>
      </c>
    </row>
    <row r="45" spans="1:10" x14ac:dyDescent="0.25">
      <c r="A45" s="99">
        <v>3</v>
      </c>
      <c r="B45" s="100"/>
      <c r="C45" s="101"/>
      <c r="D45" s="28" t="s">
        <v>22</v>
      </c>
      <c r="E45" s="10"/>
      <c r="F45" s="10"/>
      <c r="G45" s="10">
        <f>G46</f>
        <v>1062</v>
      </c>
    </row>
    <row r="46" spans="1:10" x14ac:dyDescent="0.25">
      <c r="A46" s="96">
        <v>32</v>
      </c>
      <c r="B46" s="97"/>
      <c r="C46" s="98"/>
      <c r="D46" s="28" t="s">
        <v>39</v>
      </c>
      <c r="E46" s="10">
        <v>1062</v>
      </c>
      <c r="F46" s="10">
        <f t="shared" si="0"/>
        <v>0</v>
      </c>
      <c r="G46" s="10">
        <v>1062</v>
      </c>
    </row>
    <row r="47" spans="1:10" x14ac:dyDescent="0.25">
      <c r="A47" s="96" t="s">
        <v>69</v>
      </c>
      <c r="B47" s="97"/>
      <c r="C47" s="98"/>
      <c r="D47" s="72" t="s">
        <v>50</v>
      </c>
      <c r="E47" s="52">
        <v>3982</v>
      </c>
      <c r="F47" s="52">
        <f t="shared" si="0"/>
        <v>18</v>
      </c>
      <c r="G47" s="52">
        <f>G48</f>
        <v>4000</v>
      </c>
    </row>
    <row r="48" spans="1:10" x14ac:dyDescent="0.25">
      <c r="A48" s="99">
        <v>3</v>
      </c>
      <c r="B48" s="100"/>
      <c r="C48" s="101"/>
      <c r="D48" s="28" t="s">
        <v>22</v>
      </c>
      <c r="E48" s="10"/>
      <c r="F48" s="10"/>
      <c r="G48" s="10">
        <f>G49</f>
        <v>4000</v>
      </c>
    </row>
    <row r="49" spans="1:7" x14ac:dyDescent="0.25">
      <c r="A49" s="96">
        <v>32</v>
      </c>
      <c r="B49" s="97"/>
      <c r="C49" s="98"/>
      <c r="D49" s="28" t="s">
        <v>39</v>
      </c>
      <c r="E49" s="10">
        <v>3982</v>
      </c>
      <c r="F49" s="10">
        <f t="shared" si="0"/>
        <v>18</v>
      </c>
      <c r="G49" s="10">
        <v>4000</v>
      </c>
    </row>
    <row r="50" spans="1:7" x14ac:dyDescent="0.25">
      <c r="A50" s="96" t="s">
        <v>70</v>
      </c>
      <c r="B50" s="97"/>
      <c r="C50" s="98"/>
      <c r="D50" s="72" t="s">
        <v>71</v>
      </c>
      <c r="E50" s="52">
        <v>664</v>
      </c>
      <c r="F50" s="52">
        <f t="shared" si="0"/>
        <v>4821.5600000000004</v>
      </c>
      <c r="G50" s="52">
        <f>G51</f>
        <v>5485.56</v>
      </c>
    </row>
    <row r="51" spans="1:7" x14ac:dyDescent="0.25">
      <c r="A51" s="99">
        <v>3</v>
      </c>
      <c r="B51" s="100"/>
      <c r="C51" s="101"/>
      <c r="D51" s="28" t="s">
        <v>22</v>
      </c>
      <c r="E51" s="10"/>
      <c r="F51" s="10"/>
      <c r="G51" s="10">
        <f>G52</f>
        <v>5485.56</v>
      </c>
    </row>
    <row r="52" spans="1:7" x14ac:dyDescent="0.25">
      <c r="A52" s="96">
        <v>32</v>
      </c>
      <c r="B52" s="97"/>
      <c r="C52" s="98"/>
      <c r="D52" s="28" t="s">
        <v>39</v>
      </c>
      <c r="E52" s="10">
        <v>664</v>
      </c>
      <c r="F52" s="10">
        <f t="shared" si="0"/>
        <v>4821.5600000000004</v>
      </c>
      <c r="G52" s="10">
        <v>5485.56</v>
      </c>
    </row>
    <row r="53" spans="1:7" ht="25.5" x14ac:dyDescent="0.25">
      <c r="A53" s="102" t="s">
        <v>72</v>
      </c>
      <c r="B53" s="103"/>
      <c r="C53" s="104"/>
      <c r="D53" s="47" t="s">
        <v>73</v>
      </c>
      <c r="E53" s="48">
        <v>15972</v>
      </c>
      <c r="F53" s="52">
        <f t="shared" si="0"/>
        <v>3000</v>
      </c>
      <c r="G53" s="48">
        <f>G54+G57+G60+G63</f>
        <v>18972</v>
      </c>
    </row>
    <row r="54" spans="1:7" x14ac:dyDescent="0.25">
      <c r="A54" s="96" t="s">
        <v>62</v>
      </c>
      <c r="B54" s="97"/>
      <c r="C54" s="98"/>
      <c r="D54" s="72" t="s">
        <v>18</v>
      </c>
      <c r="E54" s="52">
        <v>2654</v>
      </c>
      <c r="F54" s="52">
        <f t="shared" si="0"/>
        <v>0</v>
      </c>
      <c r="G54" s="52">
        <f>G55</f>
        <v>2654</v>
      </c>
    </row>
    <row r="55" spans="1:7" x14ac:dyDescent="0.25">
      <c r="A55" s="99">
        <v>3</v>
      </c>
      <c r="B55" s="100"/>
      <c r="C55" s="101"/>
      <c r="D55" s="71" t="s">
        <v>22</v>
      </c>
      <c r="E55" s="52"/>
      <c r="F55" s="52"/>
      <c r="G55" s="52">
        <f>G56</f>
        <v>2654</v>
      </c>
    </row>
    <row r="56" spans="1:7" x14ac:dyDescent="0.25">
      <c r="A56" s="96">
        <v>32</v>
      </c>
      <c r="B56" s="97"/>
      <c r="C56" s="98"/>
      <c r="D56" s="28" t="s">
        <v>39</v>
      </c>
      <c r="E56" s="10">
        <v>2654</v>
      </c>
      <c r="F56" s="10">
        <f t="shared" si="0"/>
        <v>0</v>
      </c>
      <c r="G56" s="10">
        <v>2654</v>
      </c>
    </row>
    <row r="57" spans="1:7" x14ac:dyDescent="0.25">
      <c r="A57" s="96" t="s">
        <v>63</v>
      </c>
      <c r="B57" s="97"/>
      <c r="C57" s="98"/>
      <c r="D57" s="72" t="s">
        <v>43</v>
      </c>
      <c r="E57" s="52">
        <v>664</v>
      </c>
      <c r="F57" s="52">
        <f t="shared" si="0"/>
        <v>0</v>
      </c>
      <c r="G57" s="52">
        <f>G58</f>
        <v>664</v>
      </c>
    </row>
    <row r="58" spans="1:7" x14ac:dyDescent="0.25">
      <c r="A58" s="99">
        <v>3</v>
      </c>
      <c r="B58" s="100"/>
      <c r="C58" s="101"/>
      <c r="D58" s="28" t="s">
        <v>22</v>
      </c>
      <c r="E58" s="10"/>
      <c r="F58" s="10"/>
      <c r="G58" s="10">
        <f>G59</f>
        <v>664</v>
      </c>
    </row>
    <row r="59" spans="1:7" x14ac:dyDescent="0.25">
      <c r="A59" s="96">
        <v>32</v>
      </c>
      <c r="B59" s="97"/>
      <c r="C59" s="98"/>
      <c r="D59" s="28" t="s">
        <v>39</v>
      </c>
      <c r="E59" s="10">
        <v>664</v>
      </c>
      <c r="F59" s="10">
        <f t="shared" si="0"/>
        <v>0</v>
      </c>
      <c r="G59" s="10">
        <v>664</v>
      </c>
    </row>
    <row r="60" spans="1:7" x14ac:dyDescent="0.25">
      <c r="A60" s="96" t="s">
        <v>74</v>
      </c>
      <c r="B60" s="97"/>
      <c r="C60" s="98"/>
      <c r="D60" s="72" t="s">
        <v>64</v>
      </c>
      <c r="E60" s="52">
        <v>796</v>
      </c>
      <c r="F60" s="52">
        <f t="shared" si="0"/>
        <v>0</v>
      </c>
      <c r="G60" s="52">
        <f>G61</f>
        <v>796</v>
      </c>
    </row>
    <row r="61" spans="1:7" x14ac:dyDescent="0.25">
      <c r="A61" s="99">
        <v>3</v>
      </c>
      <c r="B61" s="100"/>
      <c r="C61" s="101"/>
      <c r="D61" s="28" t="s">
        <v>22</v>
      </c>
      <c r="E61" s="10"/>
      <c r="F61" s="10"/>
      <c r="G61" s="10">
        <f>G62</f>
        <v>796</v>
      </c>
    </row>
    <row r="62" spans="1:7" x14ac:dyDescent="0.25">
      <c r="A62" s="96">
        <v>32</v>
      </c>
      <c r="B62" s="97"/>
      <c r="C62" s="98"/>
      <c r="D62" s="28" t="s">
        <v>39</v>
      </c>
      <c r="E62" s="10">
        <v>796</v>
      </c>
      <c r="F62" s="10">
        <f t="shared" si="0"/>
        <v>0</v>
      </c>
      <c r="G62" s="10">
        <v>796</v>
      </c>
    </row>
    <row r="63" spans="1:7" x14ac:dyDescent="0.25">
      <c r="A63" s="96" t="s">
        <v>70</v>
      </c>
      <c r="B63" s="97"/>
      <c r="C63" s="98"/>
      <c r="D63" s="72" t="s">
        <v>71</v>
      </c>
      <c r="E63" s="52">
        <v>11858</v>
      </c>
      <c r="F63" s="52">
        <f t="shared" si="0"/>
        <v>3000</v>
      </c>
      <c r="G63" s="52">
        <f>G64</f>
        <v>14858</v>
      </c>
    </row>
    <row r="64" spans="1:7" x14ac:dyDescent="0.25">
      <c r="A64" s="99">
        <v>3</v>
      </c>
      <c r="B64" s="100"/>
      <c r="C64" s="101"/>
      <c r="D64" s="28" t="s">
        <v>22</v>
      </c>
      <c r="E64" s="10"/>
      <c r="F64" s="10"/>
      <c r="G64" s="10">
        <f>G65</f>
        <v>14858</v>
      </c>
    </row>
    <row r="65" spans="1:7" x14ac:dyDescent="0.25">
      <c r="A65" s="96">
        <v>32</v>
      </c>
      <c r="B65" s="97"/>
      <c r="C65" s="98"/>
      <c r="D65" s="28" t="s">
        <v>39</v>
      </c>
      <c r="E65" s="10">
        <v>11858</v>
      </c>
      <c r="F65" s="10">
        <f t="shared" si="0"/>
        <v>3000</v>
      </c>
      <c r="G65" s="10">
        <v>14858</v>
      </c>
    </row>
    <row r="66" spans="1:7" x14ac:dyDescent="0.25">
      <c r="A66" s="102" t="s">
        <v>75</v>
      </c>
      <c r="B66" s="103"/>
      <c r="C66" s="104"/>
      <c r="D66" s="47" t="s">
        <v>76</v>
      </c>
      <c r="E66" s="48">
        <v>29306</v>
      </c>
      <c r="F66" s="52">
        <f t="shared" si="0"/>
        <v>26728</v>
      </c>
      <c r="G66" s="48">
        <f>G67+G72+G75</f>
        <v>56034</v>
      </c>
    </row>
    <row r="67" spans="1:7" x14ac:dyDescent="0.25">
      <c r="A67" s="96" t="s">
        <v>62</v>
      </c>
      <c r="B67" s="97"/>
      <c r="C67" s="98"/>
      <c r="D67" s="71" t="s">
        <v>18</v>
      </c>
      <c r="E67" s="52">
        <v>9398</v>
      </c>
      <c r="F67" s="52">
        <f t="shared" si="0"/>
        <v>0</v>
      </c>
      <c r="G67" s="52">
        <f>G68+G70</f>
        <v>9398</v>
      </c>
    </row>
    <row r="68" spans="1:7" x14ac:dyDescent="0.25">
      <c r="A68" s="99">
        <v>3</v>
      </c>
      <c r="B68" s="100"/>
      <c r="C68" s="101"/>
      <c r="D68" s="28" t="s">
        <v>22</v>
      </c>
      <c r="E68" s="10"/>
      <c r="F68" s="10"/>
      <c r="G68" s="10">
        <f>G69</f>
        <v>9398</v>
      </c>
    </row>
    <row r="69" spans="1:7" x14ac:dyDescent="0.25">
      <c r="A69" s="96">
        <v>32</v>
      </c>
      <c r="B69" s="97"/>
      <c r="C69" s="98"/>
      <c r="D69" s="28" t="s">
        <v>39</v>
      </c>
      <c r="E69" s="10">
        <v>3407</v>
      </c>
      <c r="F69" s="10">
        <f t="shared" si="0"/>
        <v>5991</v>
      </c>
      <c r="G69" s="10">
        <v>9398</v>
      </c>
    </row>
    <row r="70" spans="1:7" ht="25.5" x14ac:dyDescent="0.25">
      <c r="A70" s="96">
        <v>4</v>
      </c>
      <c r="B70" s="97"/>
      <c r="C70" s="98"/>
      <c r="D70" s="28" t="s">
        <v>24</v>
      </c>
      <c r="E70" s="10"/>
      <c r="F70" s="10"/>
      <c r="G70" s="10">
        <f>G71</f>
        <v>0</v>
      </c>
    </row>
    <row r="71" spans="1:7" ht="25.5" x14ac:dyDescent="0.25">
      <c r="A71" s="96">
        <v>42</v>
      </c>
      <c r="B71" s="97"/>
      <c r="C71" s="98"/>
      <c r="D71" s="28" t="s">
        <v>77</v>
      </c>
      <c r="E71" s="10">
        <v>5991</v>
      </c>
      <c r="F71" s="10">
        <f t="shared" si="0"/>
        <v>-5991</v>
      </c>
      <c r="G71" s="10">
        <v>0</v>
      </c>
    </row>
    <row r="72" spans="1:7" x14ac:dyDescent="0.25">
      <c r="A72" s="96" t="s">
        <v>63</v>
      </c>
      <c r="B72" s="97"/>
      <c r="C72" s="98"/>
      <c r="D72" s="72" t="s">
        <v>43</v>
      </c>
      <c r="E72" s="52">
        <v>6636</v>
      </c>
      <c r="F72" s="52">
        <f t="shared" si="0"/>
        <v>0</v>
      </c>
      <c r="G72" s="52">
        <v>6636</v>
      </c>
    </row>
    <row r="73" spans="1:7" x14ac:dyDescent="0.25">
      <c r="A73" s="99">
        <v>3</v>
      </c>
      <c r="B73" s="100"/>
      <c r="C73" s="101"/>
      <c r="D73" s="28" t="s">
        <v>22</v>
      </c>
      <c r="E73" s="10"/>
      <c r="F73" s="10"/>
      <c r="G73" s="10">
        <f>G74</f>
        <v>6636</v>
      </c>
    </row>
    <row r="74" spans="1:7" x14ac:dyDescent="0.25">
      <c r="A74" s="96">
        <v>32</v>
      </c>
      <c r="B74" s="97"/>
      <c r="C74" s="98"/>
      <c r="D74" s="28" t="s">
        <v>39</v>
      </c>
      <c r="E74" s="10">
        <v>6636</v>
      </c>
      <c r="F74" s="10">
        <f t="shared" si="0"/>
        <v>0</v>
      </c>
      <c r="G74" s="10">
        <v>6636</v>
      </c>
    </row>
    <row r="75" spans="1:7" x14ac:dyDescent="0.25">
      <c r="A75" s="96" t="s">
        <v>69</v>
      </c>
      <c r="B75" s="97"/>
      <c r="C75" s="98"/>
      <c r="D75" s="72" t="s">
        <v>50</v>
      </c>
      <c r="E75" s="52">
        <v>13272</v>
      </c>
      <c r="F75" s="52">
        <f t="shared" si="0"/>
        <v>26728</v>
      </c>
      <c r="G75" s="52">
        <v>40000</v>
      </c>
    </row>
    <row r="76" spans="1:7" x14ac:dyDescent="0.25">
      <c r="A76" s="99">
        <v>3</v>
      </c>
      <c r="B76" s="100"/>
      <c r="C76" s="101"/>
      <c r="D76" s="28" t="s">
        <v>22</v>
      </c>
      <c r="E76" s="10"/>
      <c r="F76" s="10"/>
      <c r="G76" s="10">
        <f>+G78</f>
        <v>0</v>
      </c>
    </row>
    <row r="77" spans="1:7" x14ac:dyDescent="0.25">
      <c r="A77" s="96">
        <v>32</v>
      </c>
      <c r="B77" s="97"/>
      <c r="C77" s="98"/>
      <c r="D77" s="28" t="s">
        <v>39</v>
      </c>
      <c r="E77" s="10">
        <v>6636</v>
      </c>
      <c r="F77" s="10">
        <f t="shared" si="0"/>
        <v>33364</v>
      </c>
      <c r="G77" s="10">
        <v>40000</v>
      </c>
    </row>
    <row r="78" spans="1:7" ht="25.5" x14ac:dyDescent="0.25">
      <c r="A78" s="96">
        <v>4</v>
      </c>
      <c r="B78" s="97"/>
      <c r="C78" s="98"/>
      <c r="D78" s="28" t="s">
        <v>24</v>
      </c>
      <c r="E78" s="10"/>
      <c r="F78" s="10"/>
      <c r="G78" s="10">
        <f>G79</f>
        <v>0</v>
      </c>
    </row>
    <row r="79" spans="1:7" ht="25.5" x14ac:dyDescent="0.25">
      <c r="A79" s="44">
        <v>42</v>
      </c>
      <c r="B79" s="45"/>
      <c r="C79" s="46"/>
      <c r="D79" s="28" t="s">
        <v>77</v>
      </c>
      <c r="E79" s="10">
        <v>6636</v>
      </c>
      <c r="F79" s="10">
        <f t="shared" si="0"/>
        <v>-6636</v>
      </c>
      <c r="G79" s="10">
        <v>0</v>
      </c>
    </row>
  </sheetData>
  <mergeCells count="76">
    <mergeCell ref="A1:G1"/>
    <mergeCell ref="A3:G3"/>
    <mergeCell ref="A5:C5"/>
    <mergeCell ref="A20:C20"/>
    <mergeCell ref="A21:C21"/>
    <mergeCell ref="A16:C16"/>
    <mergeCell ref="A19:C19"/>
    <mergeCell ref="A17:C17"/>
    <mergeCell ref="A18:C18"/>
    <mergeCell ref="A8:C8"/>
    <mergeCell ref="A9:C9"/>
    <mergeCell ref="A11:C11"/>
    <mergeCell ref="A10:C10"/>
    <mergeCell ref="A12:C12"/>
    <mergeCell ref="A33:C33"/>
    <mergeCell ref="A40:C40"/>
    <mergeCell ref="A41:C41"/>
    <mergeCell ref="A50:C50"/>
    <mergeCell ref="A52:C52"/>
    <mergeCell ref="A36:C36"/>
    <mergeCell ref="A34:C34"/>
    <mergeCell ref="A43:C43"/>
    <mergeCell ref="A44:C44"/>
    <mergeCell ref="A46:C46"/>
    <mergeCell ref="A47:C47"/>
    <mergeCell ref="A49:C49"/>
    <mergeCell ref="A37:C37"/>
    <mergeCell ref="A38:C38"/>
    <mergeCell ref="A39:C39"/>
    <mergeCell ref="A30:C30"/>
    <mergeCell ref="A22:C22"/>
    <mergeCell ref="A32:C32"/>
    <mergeCell ref="A6:C6"/>
    <mergeCell ref="A7:C7"/>
    <mergeCell ref="A31:C31"/>
    <mergeCell ref="A23:C23"/>
    <mergeCell ref="A24:C24"/>
    <mergeCell ref="A26:C26"/>
    <mergeCell ref="A27:C27"/>
    <mergeCell ref="A29:C29"/>
    <mergeCell ref="A25:C25"/>
    <mergeCell ref="A28:C28"/>
    <mergeCell ref="A13:C13"/>
    <mergeCell ref="A15:C15"/>
    <mergeCell ref="A14:C14"/>
    <mergeCell ref="A54:C54"/>
    <mergeCell ref="A56:C56"/>
    <mergeCell ref="A53:C53"/>
    <mergeCell ref="A57:C57"/>
    <mergeCell ref="A59:C59"/>
    <mergeCell ref="A55:C55"/>
    <mergeCell ref="A58:C58"/>
    <mergeCell ref="A76:C76"/>
    <mergeCell ref="A60:C60"/>
    <mergeCell ref="A62:C62"/>
    <mergeCell ref="A63:C63"/>
    <mergeCell ref="A65:C65"/>
    <mergeCell ref="A66:C66"/>
    <mergeCell ref="A61:C61"/>
    <mergeCell ref="A64:C64"/>
    <mergeCell ref="A78:C78"/>
    <mergeCell ref="A35:C35"/>
    <mergeCell ref="A42:C42"/>
    <mergeCell ref="A48:C48"/>
    <mergeCell ref="A45:C45"/>
    <mergeCell ref="A51:C51"/>
    <mergeCell ref="A67:C67"/>
    <mergeCell ref="A77:C77"/>
    <mergeCell ref="A69:C69"/>
    <mergeCell ref="A71:C71"/>
    <mergeCell ref="A72:C72"/>
    <mergeCell ref="A74:C74"/>
    <mergeCell ref="A75:C75"/>
    <mergeCell ref="A68:C68"/>
    <mergeCell ref="A70:C70"/>
    <mergeCell ref="A73:C73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2024-09-16T14:28:22Z</cp:lastPrinted>
  <dcterms:created xsi:type="dcterms:W3CDTF">2022-08-12T12:51:27Z</dcterms:created>
  <dcterms:modified xsi:type="dcterms:W3CDTF">2024-11-05T13:30:42Z</dcterms:modified>
</cp:coreProperties>
</file>